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<sst xmlns="http://schemas.openxmlformats.org/spreadsheetml/2006/main" count="4961" uniqueCount="1949">
  <si>
    <t>Uploaded Date</t>
  </si>
  <si>
    <t>Channel</t>
  </si>
  <si>
    <t>Video URL</t>
  </si>
  <si>
    <t>Video Title</t>
  </si>
  <si>
    <t>Description</t>
  </si>
  <si>
    <t>Base URL</t>
  </si>
  <si>
    <t>Divider1</t>
  </si>
  <si>
    <t>Divider2</t>
  </si>
  <si>
    <t>Folder separator</t>
  </si>
  <si>
    <t>Youtube id</t>
  </si>
  <si>
    <t>End URL</t>
  </si>
  <si>
    <t>2019 04 03</t>
  </si>
  <si>
    <t>The Official Paracast Channel</t>
  </si>
  <si>
    <t>https://youtu.be/xyHTlyXX8sQ</t>
  </si>
  <si>
    <t>New Show  Richard Hoffman explains how he got interested in UFOs...</t>
  </si>
  <si>
    <t>Listen to the full new Paracast episode here for free: https://www.theparacast.com/podcast/now-playing-march-31-2019-richard-hoffman/
On this week’s show: Gene and Randall feature Richard Hoffman, who has been investigating the UFO phenomena for over 52 years. He first got involved in UFO researcher as a teenager when he was assigned a school paper on the subject. His curiosity resulted in a lifelong pursuit of the truth behind the mystery. Over the years, Rich has explored a number of fascinating UFO cases, some of which he’ll describe on this episode. A former State Director and researcher for MUFON, he continues UFO investigations on his own and as an Executive Board Member for the Scientific Coalition for Ufology (SCU).</t>
  </si>
  <si>
    <t>https://files.afu.se/Downloads/Transcripts/Paracast%20(Gene%20Steinberg)/</t>
  </si>
  <si>
    <t xml:space="preserve"> - </t>
  </si>
  <si>
    <t>_</t>
  </si>
  <si>
    <t>/</t>
  </si>
  <si>
    <t>xyHTlyXX8sQ</t>
  </si>
  <si>
    <t xml:space="preserve"> - transcript (automated).pdf</t>
  </si>
  <si>
    <t>2019 01 30</t>
  </si>
  <si>
    <t>https://youtu.be/-hPt3vOxjik</t>
  </si>
  <si>
    <t>Jason Offutt shares his personal UFO sighting...</t>
  </si>
  <si>
    <t>Listen to the full Paracast episode with Jason Offutt here:
https://www.theparacast.com/podcast/now-playing-january-27-2019-jason-offutt/</t>
  </si>
  <si>
    <t>-hPt3vOxjik</t>
  </si>
  <si>
    <t>2019 01 29</t>
  </si>
  <si>
    <t>https://youtu.be/TslFdxPmjZg</t>
  </si>
  <si>
    <t xml:space="preserve">Jason Offutt  Is paranormal research going mainstream </t>
  </si>
  <si>
    <t>Listen to the free show here:
https://www.theparacast.com/podcast/now-playing-january-27-2019-jason-offutt/
Gene and Randall are visited by Jason Offutt, author of fact and fiction books on a variety of subjects, with a special focus on the paranormal. Jason grew up on a farm near the little town of Orrick, Missouri where he’s been a farm hand, journalist, photographer, bartender, and mayor! Jason teaches journalism at Northwest Missouri State University in Maryville and keeps the world safe from the forces of evil. As a kid he looked for Sasquatch footprints in the yard, UFOs over our farmhouse, and one night his whole family saw something that shouldn’t – couldn’t – have been in the sky. One afternoon, while alone, he saw a full-bodied apparition.</t>
  </si>
  <si>
    <t>TslFdxPmjZg</t>
  </si>
  <si>
    <t>2018 09 27</t>
  </si>
  <si>
    <t>https://youtu.be/SD7Nlz3-sjM</t>
  </si>
  <si>
    <t>The 'Paranormal Skeptic' Bryan Bonner talks to Gene and Randall I The Paracast  September 16, 2018</t>
  </si>
  <si>
    <t>Gene and Randall present Bryan Bonner of the Rocky Mountain Paranormal Research Society. For over two decades Bryan, with a healthy dose of skepticism, has examined a wide range of reported paranormal phenomena, including ghosts, poltergeists, psychics, UFOs, conspiracy theories, urban legends, and much more. Unlike others in the field, Bryan has made sure not to run around cemeteries, screaming and scaring the group with over-active imaginations.  From the field to the lab, he tests bizarre beliefs and practices, conducts experiments and on-site investigations, and recreates unusual events. He has confronted hauntings, Ouija board activity, levitation, psychic readings, alien abductions, and telephones that try to talk to the dead.
The Paracast Copyright © 2002–2018 The Paracast LLC. For more episodes, visit: https://www.theparacast.com. Custom artwork from: http://absurdbydesign.com/.</t>
  </si>
  <si>
    <t>SD7Nlz3-sjM</t>
  </si>
  <si>
    <t>https://youtu.be/BZCOivW-cDY</t>
  </si>
  <si>
    <t>Is the 'UFO Mystery' a Human Phenomenon  With David Halperin I The Paracast  September 9, 2018</t>
  </si>
  <si>
    <t>Gene and Randall present a return appearance by UFO researcher and Biblical scholar David Halperin. His perspective on UFOs is that like religion, they are a human phenomenon. They have nothing to do with space travel or life on other planets. They’re about us–our hopes, our longings, our terrors. Particularly the greatest terror of all: the end of our existence. Are they alien visitors? Yes; but not in the sense of coming from outer space. Inside our own minds, our own souls, there’s enough alienness to fill a universe. Some of it is emerging … With messages for us? Perhaps. We just need to learn to decode them. From 1976 through 2000, David taught Jewish history in the Religious Studies Department at the University of North Carolina, Chapel Hill.
The Paracast Copyright © 2002–2018 The Paracast LLC. For more episodes, visit: https://www.theparacast.com. Custom artwork from: http://absurdbydesign.com/.</t>
  </si>
  <si>
    <t>BZCOivW-cDY</t>
  </si>
  <si>
    <t>2018 09 06</t>
  </si>
  <si>
    <t>https://youtu.be/nialsG9eK5U</t>
  </si>
  <si>
    <t>UFO Abductee Calvin Parker tells all from 1973 incident I The Paracast  September 2, 2018</t>
  </si>
  <si>
    <t>On the evening of October 11, 1973, co-workers 42-year-old Charles Hickson and 19-year-old Calvin Parker told the Jackson County, Mississippi Sheriff’s office they were fishing off a pier on the west bank of the Pascagoula River in Mississippi when they heard a whirring/whizzing sound, and saw two flashing blue lights and an oval shaped object 30–40 feet across and 8–10 feet high. Parker and Hickson claimed that they were “conscious but paralyzed” while three “creatures” took them aboard the object and subjected them to an examination before releasing them. Gene and Randall present Calvin Parker to discuss this experience and another, 20 years later, as told in his book, “Pascagoula — The Closest Encounter: My Story.”
After The Paracast: Available exclusively for Paracast+ subscribers: Gene and cohost J. Randall Murphy present their unvarnished opinions about abductee Calvin Parker, who was one of the two experiences involved in the 1973 Pascagoula, Mississippi incident. Is he a “salt of the Earth” individual just trying to make sense of that and a subsequent experience? Randall details an incredible conspiracy theory involving the Black Rock datacenter, known as Aladdin, that can be used to manipulate stocks. He mentions President Trump possibly posting Tweets to influence the market, and Gene brings up the strange behavior of some alleged tech industry analysts who complained about alleged poor sales of the iPhone X even though it has been the largest selling smartphone on the planet for months.
⭐ Enjoy The Paracast in a premium Commercial-Free version.
Join here: www.TheParacast.com/plus
The Paracast Copyright © 2002–2018 The Paracast LLC. For more episodes, visit: https://www.theparacast.com. Custom artwork from: http://absurdbydesign.com/. Photo credits: https://www.flickr.com/photos/evil_cheese_scientist/</t>
  </si>
  <si>
    <t>nialsG9eK5U</t>
  </si>
  <si>
    <t>2018 08 30</t>
  </si>
  <si>
    <t>https://youtu.be/TI3r_98SmUg</t>
  </si>
  <si>
    <t>Vampires  A real Subculture  Douglas Robinson I  The Paracast  August 26, 2018</t>
  </si>
  <si>
    <t>⭐ Enjoy The Paracast in a premium Commercial-Free version.
Join here: www.TheParacast.com/special
Gene and cohost J. Randall Murphy introduce vampire expert Douglas Robinson. Douglas is a critically acclaimed author who penned the “Silently Series” which currently consists of three books about real vampire lifestyles in a dramatic-fiction style. Robinson is also an educator who helps inspiring authors pursue their writing aspirations to a finished product. He’s the founder and CEO of Silently Publishing. During this interview, Robinson will explain why he believes that the vampires he writes about represent a genuine subculture or secret society that truly exists.
The Paracast Copyright © 2002–2018 The Paracast LLC. For more episodes, visit: https://www.theparacast.com. Custom artwork from: http://absurdbydesign.com/.</t>
  </si>
  <si>
    <t>TI3r_98SmUg</t>
  </si>
  <si>
    <t>https://youtu.be/E8n-NDMrMZY</t>
  </si>
  <si>
    <t>UFO Investigator Nigel Watson with J. Randall Murphy I The Paracast  August 19, 2018</t>
  </si>
  <si>
    <t>⭐ Enjoy The Paracast in a premium Commercial-Free version: 
Join here: www.TheParacast.com/special
Gene and weekly cohost J. Randall Murphy present Nigel Watson, who has researched and investigated historical and contemporary reports of UFO sightings since the 1970s. He is the author of such books as “Portraits of Alien Encounters” (VALIS, 1990), “Phantom Aerial Flaps and Waves” (VALIS, 1990), “Supernatural Spielberg” (with Darren Slade, VALIS, 1992), editor/writer of “The Scareship Mystery: A Survey of Phantom Airship Scares, 1909-1918” (DOMRA, 2000) “The UFO Investigations Manual” (Haynes, 2013), and “UFOs of the First World War” (The History Press, 2015). He has also written for numerous books, publications and websites, including Magonia, Paranormal Magazine, Fortean Times, Wired, Flipside, How It Works, All About Space, Fate, Strange Magazine, Beyond, History Today, Aquila, Alien Worlds, UniLad, The Unexplained, Flying Saucer Review, UFO Magazine India and UFO Magazine (USA).
The Paracast Copyright © 2002–2018 The Paracast LLC. For more episodes, visit: https://www.theparacast.com. Custom artwork from: http://absurdbydesign.com/.</t>
  </si>
  <si>
    <t>E8n-NDMrMZY</t>
  </si>
  <si>
    <t>2018 08 29</t>
  </si>
  <si>
    <t>https://youtu.be/_kDqztRaB-I</t>
  </si>
  <si>
    <t>Cattle Mutilations &amp; Birth Defects I Dr. Richard Bonenfant with J. Randall Murphy I 08 12 2018</t>
  </si>
  <si>
    <t>⭐ Enjoy The Paracast in a premium Commercial-Free version: 
Join here: www.TheParacast.com/special
Gene and weekly cohost J. Randall Murphy present Dr. Richard Bonenfant, a retired medical research scientist who’s career specialized in the study of birth defects in newborn children. He has been a research associate with the Albany Medical Center Hospital in Albany, New York, a medical epidemiologist with the New York State Birth Defects Institute, and a research scientist with the Division of Environment Epidemiology at the New York State Department of Health. Richard has also authored four books and participated in interviews where he has talked about the darker aspects of unexplained phenomena: animal mutilations where there are no traces of a perpetrator. Some reports documenting these strange events date back to the late 19th and early 20th centuries, and were reported by legendary anomalist, Charles Fort. He has also written a paper on NDEs.
The Paracast Copyright © 2002–2018 The Paracast LLC. For more episodes, visit: https://www.theparacast.com. Custom artwork from: http://absurdbydesign.com/.</t>
  </si>
  <si>
    <t>_kDqztRaB-I</t>
  </si>
  <si>
    <t>2018 08 28</t>
  </si>
  <si>
    <t>https://youtu.be/oxYCxwZHqbM</t>
  </si>
  <si>
    <t>Secret Space Program &amp; Breakaway Civilizations with Walter Bosley and J. Randall Murphy I 08 05 2018</t>
  </si>
  <si>
    <t>⭐ Enjoy The Paracast in a premium Commercial-Free version: 
Join here: www.TheParacast.com/special
Gene and weekly cohost J. Randall Murphy present former national security officer Walter Bosley with more details of his military background, and what he knew about fellow intelligence officer Rick Doty. You’ll hear about breakaway civilizations, secret spacecraft and lots more, including Bosley’s UFO sighting. He is the author of the “Secret Missions” series and, with Richard B. Spence on the first volume, the “Empire of the Wheel” trilogy currently being developed for television. He speaks at various events and has appeared on “Ancient Aliens.”
The Paracast Copyright © 2002–2018 The Paracast LLC. For more episodes, visit: https://www.theparacast.com. Custom artwork from: http://absurdbydesign.com/.</t>
  </si>
  <si>
    <t>oxYCxwZHqbM</t>
  </si>
  <si>
    <t>2018 08 27</t>
  </si>
  <si>
    <t>https://youtu.be/29r5G1ZYaKo</t>
  </si>
  <si>
    <t>The Paracast  July 29, 2018 - Paul Dean with J. Randall Murphy I Documented UFO Evidence!</t>
  </si>
  <si>
    <t>⭐ Enjoy The Paracast in a premium Commercial-Free version: 
Join here: www.TheParacast.com/special
Gene and weekly cohost J. Randall Murphy present Australia’s Paul Dean. Paul specializes in the acquisition, assessment and archiving of official UFO records which have been generated for 80 years by myriad government agencies. He has been instrumental in obtaining never-before-seen UFO case files, military doctrine, and other important documents that will shape our understanding of the UFO issue for years to come. He also works with files that were first obtained by others, but thought long lost, and engage with the likes of archivists Barry Greenwood, Jan Aldrich and Francis Ridge. Working from more of a historical perspective than a field investigator or UFO cult personality, Paul attempts to assess which areas of governmental UFO history are lacking significant documentation, and he then focuses on those areas with Freedom of Information Act requests, Mandatory Declassification Review submissions, and other correspondence regimes.
The Paracast Copyright © 2002–2018 The Paracast LLC. For more episodes, visit: https://www.theparacast.com. Custom artwork from: http://absurdbydesign.com/.</t>
  </si>
  <si>
    <t>29r5G1ZYaKo</t>
  </si>
  <si>
    <t>2018 08 21</t>
  </si>
  <si>
    <t>https://youtu.be/XoTWvf6tcoA</t>
  </si>
  <si>
    <t>The Paracast  July 22, 2018 — Nick Redfern with J. Randall Murphy I MIB's &amp; UFO's</t>
  </si>
  <si>
    <t>⭐ Enjoy The Paracast in a premium Commercial-Free version: 
Join here: https://theparacast.com/plus
Gene and weekly cohost J. Randall Murphy present Nick Redfern, prolific author of all things paranormal. Nick will focus on the third book of his MIB trilogy, “The Black Diary: M.I.B, Women in Black, Black-Eyed Children, and Dangerous Books.” Highlights include: dozens of never-before-seen stories of encounters with these creatures; Nick’s own sighting of an MIB; the ability of these multi-dimensional entities to invade our space in hostile fashion; and how and why writing, reading and even thinking about them can be hazardous. Nick Redfern is the author of more than forty books mainly focusing on the strange and the unknown.
The Paracast Copyright © 2002–2018 The Paracast LLC. For more episodes, visit: https://www.theparacast.com. Custom artwork from: http://absurdbydesign.com/.</t>
  </si>
  <si>
    <t>XoTWvf6tcoA</t>
  </si>
  <si>
    <t>2018 08 20</t>
  </si>
  <si>
    <t>https://youtu.be/LjE6dba7t0U</t>
  </si>
  <si>
    <t>The Paracast  July 15, 2018 — Allen Greenfield with J. Randall Murphy</t>
  </si>
  <si>
    <t>Gene and guest cohost J. Randall Murphy present the one and only Allen Greenfield, Allen is a published author on Masonic rites, UFOs, esoteric spirituality and psychic phenomena. Having done considerable field research and lab work in all of these areas, he subscribes to the “Many Worlds” interpretation of Quantum Theory, and thinks that the explanation for phenomena as diverse as ghosts, Near Death Experiences, spontaneous cases of the reincarnation type, Men In Black, shadow people, cryptids etc. is in the overlap among so called “branes” (that’s b-r-a-n-e-s) or alternate worlds impinging upon our consciousness, a concept he has advocated since the late 1960s. Gene and Allen have been close friends for well over five decades.
The Paracast Copyright © 2002–2018 The Paracast LLC. For more episodes, visit: https://www.theparacast.com. Custom artwork from: http://absurdbydesign.com/.</t>
  </si>
  <si>
    <t>LjE6dba7t0U</t>
  </si>
  <si>
    <t>2018 07 10</t>
  </si>
  <si>
    <t>https://youtu.be/LGOSdnOnSNA</t>
  </si>
  <si>
    <t>The Paracast  July 8, 2018 — Don Ecker with J. Randall Murphy</t>
  </si>
  <si>
    <t>Gene and guest cohost J. Randall Murphy present a return visit by the irrepressible Don Ecker, who focuses much of his discussion on the curious case of Milton William Cooper (Bill Cooper), one of the more curious personalities in the UFO field. Cooper’s wild and crazy life came to a tragic end in a 2001 shootout with sheriff deputies in rural Arizona. Don also talks about other eccentric figures in the field, such as Bob Lazar, who claimed to have worked at the legendary Area 51 discusses model and talk show host Candy Jones, who was married to paranormal talk show pioneer Long John Nebel when it was claimed that she once worked as an unwilling CIA courier and sometimes assassin when put into a spell by the CIA, as depicted in the book, “The Control of Candy Jones.”
The Paracast Copyright © 2002–2018 The Paracast LLC. For more episodes, visit: https://www.theparacast.com. Custom artwork from: http://absurdbydesign.com/.</t>
  </si>
  <si>
    <t>LGOSdnOnSNA</t>
  </si>
  <si>
    <t>2018 07 02</t>
  </si>
  <si>
    <t>https://youtu.be/BFLcK7OlBqk</t>
  </si>
  <si>
    <t>The Paracast  July 1, 2018 — Kerry Trent Haggard with J. Randall Murphy</t>
  </si>
  <si>
    <t>ene and guest cohost J. Randall Murphy present author Kerry Trent Haggard, a long time enthusiast of classic horror and UFOs who first learned of the Aurora UFO crash from his friend John Cochran in the summer of 2015. Kerry, who had witnessed a flying saucer during his childhood, became fascinated with the story, and he and John spent the next several months working day and night to form an outline for a screenplay based on the fictional hunt for the buried extraterrestrial. From there it grew into the novel, "Traveler," the main topic of discussion for this episode. Haggard will also talk about his interest in antique cars, and the legal problems he confronted due to going too far in selling rare movie posters.
The Paracast Copyright © 2002–2018 The Paracast LLC. For more episodes, visit: https://www.theparacast.com. Custom artwork from: http://absurdbydesign.com/.</t>
  </si>
  <si>
    <t>BFLcK7OlBqk</t>
  </si>
  <si>
    <t>2018 06 25</t>
  </si>
  <si>
    <t>https://youtu.be/Z8Y0v8zZsvk</t>
  </si>
  <si>
    <t>The Paracast  June 24, 2018 — Loren Coleman with J. Randall Murphy</t>
  </si>
  <si>
    <t>On an anniversary of Kenneth Arnold's UFO sighting, Gene and returning guest cohost J. Randall Murphy host cryptozoologist and Fortean Loren Coleman. Loren discusses the weird deaths of paranormal authors, Ufologists, Mothman-linked folks, Superman personalities, and celebrities. Do these clusters of deaths have any significance, or is it all about coincidence? Will those copycat hangings involving such notables as fashion designer Kate Spade and comic actor Robin Williams continue? What about the reality behind such creatures as Bigfoot, the Loch Ness Monster and Thunderbird? Loren is founder and director of the International Cryptozoology Museumin Portland, Maine.
The Paracast Copyright © 2002–2018 The Paracast LLC. For more episodes, visit: https://www.theparacast.com. Custom artwork from: http://absurdbydesign.com/.</t>
  </si>
  <si>
    <t>Z8Y0v8zZsvk</t>
  </si>
  <si>
    <t>2018 06 17</t>
  </si>
  <si>
    <t>https://youtu.be/7bGxCcsswIA</t>
  </si>
  <si>
    <t>The Paracast  June 17, 2018 — Dr. Irena Scott with Curtis Collins</t>
  </si>
  <si>
    <t>Gene and special guest cohost Curtis Collinspresent scientist and researcher Dr. Irena Scott, author of  "Inside the Lightning Ball: A Scientific Study of Lifelong UFO Experiencers." Dr. Scott has worked in crucial institutions involved in the UFO field–the Defense Intelligence Agency, Battelle Memorial Institute, and Wright-Patterson Air Force Base. Her book delves deeply into the scientific study of the reports of people, who experienced childhood sightings and additional events during their lifetimes. Included are findings suggesting that the phenomena may be interactive with human thoughts, discussion of abduction and contact, synchronicity, and speculation that such reports are simply the tip of the iceberg to more complex interactions. Dr. Scott begins the episode with a lengthy discussion of her own amazing experiences.
The Paracast Copyright © 2002–2018 The Paracast LLC. For more episodes, visit: https://www.theparacast.com. Custom artwork from: http://absurdbydesign.com/.</t>
  </si>
  <si>
    <t>7bGxCcsswIA</t>
  </si>
  <si>
    <t>2018 06 10</t>
  </si>
  <si>
    <t>https://youtu.be/GHwMOJLOkSk</t>
  </si>
  <si>
    <t>The Paracast  June 10, 2018 — Ryan Sprague with Goggs Mackay</t>
  </si>
  <si>
    <t>Gene and guest co-host Goggs Mackay present cutting-edge paranormal researcher Ryan Sprague for a romp through the world of the strange and unknown. Ryan is an author, screenwriter, and playwright splitting homes between New York City and Los Angeles. He is also an investigative journalist specializing in the topic of UFOs. He's interviewed witnesses in all walks of life about UFO sightings and possible encounters with extraterrestrials, and is the author of Somewhere in the Skies: A Human Approach to an Alien Phenomenon and is also a contributing writer to the anthology, UFOs: Reframing the Debate. Ryan is also the creator and host of the “Somewhere in the Skies Podcast."
The Paracast Copyright © 2002–2018 The Paracast LLC. For more episodes, visit: https://www.theparacast.com. Custom artwork from: http://absurdbydesign.com/.</t>
  </si>
  <si>
    <t>GHwMOJLOkSk</t>
  </si>
  <si>
    <t>2018 06 03</t>
  </si>
  <si>
    <t>https://youtu.be/PMig1CzCNLU</t>
  </si>
  <si>
    <t>The Paracast  June 3, 2018 — Greg Bishop</t>
  </si>
  <si>
    <t>Gene and cutting-edge commentator Greg Bishop, host of "Radio Misterioso"  spend the episode discussing a variety of subjects related to the world of the paranormal. What, for example, is Greg's co-creation theory about UFOs and other phenomena all about anyway? Does it mean that he's unwilling to accept the extraterrestrial hypothesis as the answer to the UFO mystery? A wide-range of topics are discussed, including spirit phenomena and other weird events. And in a short pop culture segment, Greg mentions that the late comic actor, Mel Blanc, the legendary “man of a thousand voices," actually sang a song with the words "flying saucers" in the title.
The Paracast Copyright © 2002–2018 The Paracast LLC. For more episodes, visit: https://www.theparacast.com. Custom artwork from: http://absurdbydesign.com/.</t>
  </si>
  <si>
    <t>PMig1CzCNLU</t>
  </si>
  <si>
    <t>2018 05 27</t>
  </si>
  <si>
    <t>https://youtu.be/ZCfu9pOMEjU</t>
  </si>
  <si>
    <t>The Paracast  May 27, 2018 — Dr. Jack Hunter with Goggs Mackay</t>
  </si>
  <si>
    <t>Gene and guest cohost Goggs Mackay present Dr. Jack Hunter, an anthropologist and author of "Engaging the Anomalous: Collected Essays on Anthropology, the Paranormal, Mediumship, and Extraordinary Experience." In this book, Dr. Hunter poses serious questions about consciousness, experience, spirits, mediumship, psi, the nature of reality, and how best to investigate and understand them. In this discussion, Dr. Hunter will present stories of personal experiences, encounters with mediums, and float a wide variety of suggestions as to how various paranormal phenomena might somehow be connected, and that includes the UFO mystery. Dr. Hunter is the founder and editor of a free online journal, Paranthropology.
The Paracast Copyright © 2002–2018 The Paracast LLC. For more episodes, visit: https://www.theparacast.com. Custom artwork from: http://absurdbydesign.com/.</t>
  </si>
  <si>
    <t>ZCfu9pOMEjU</t>
  </si>
  <si>
    <t>2018 05 20</t>
  </si>
  <si>
    <t>https://youtu.be/tglCobY-JFg</t>
  </si>
  <si>
    <t>The Paracast  May 20, 2018 — Brent Raynes with Goggs Mackay</t>
  </si>
  <si>
    <t>Gene and guest cohost Goggs Mackay introduce long-time paranormal researcher Brent Raynes. He is the editor of an online monthly magazine entitled Alternate Perceptions, and the author of "Visitors From Hidden Realms" (2004) and "On The Edge of Reality" (2009). Raynes has a third book coming out later in 2018, to be published by Visionary Living Publishing and tentatively entitled" John A. Keel: The Man, Myths and Mysteries." Raynes' journey into paranormal research was heavily influenced by John Keel early on. They shared correspondence that began back in October 1969. He was also heavily influenced by Jacques Vallee and Brad Steiger.
The Paracast Copyright © 2002–2018 The Paracast LLC. For more episodes, visit: https://www.theparacast.com. Custom artwork from: http://absurdbydesign.com/.</t>
  </si>
  <si>
    <t>tglCobY-JFg</t>
  </si>
  <si>
    <t>2018 05 13</t>
  </si>
  <si>
    <t>https://youtu.be/80SayqGdWK8</t>
  </si>
  <si>
    <t>The Paracast  May 13, 2018 — We Remember Brad Steiger featuring Clark, Randle and Ecker</t>
  </si>
  <si>
    <t>Gene and very special cohost Don Ecker observe the May 6, 2018 passing of prolific author Brad Steiger, at the age of 82. They are joined by two author/researchers who knew Steiger well: Jerome Clark and Kevin D. Randle. The discussion begins by remembering their first meetings and ongoing association with Steiger, and segues into the seldom-revealed limitations of writing books covering the UFO genre and similar subjects. You’ll also hear forthright discussions about the value of Steiger's research, pop culture, the world of sci-fi and other topics.
The Paracast Copyright © 2002–2018 The Paracast LLC. For more episodes, visit: https://www.theparacast.com. Custom artwork from: http://absurdbydesign.com/.</t>
  </si>
  <si>
    <t>80SayqGdWK8</t>
  </si>
  <si>
    <t>2018 05 06</t>
  </si>
  <si>
    <t>https://youtu.be/0teVMoH8hys</t>
  </si>
  <si>
    <t>The Paracast  May 6, 2018 — MJ Banias with Michael Allen</t>
  </si>
  <si>
    <t>Gene and guest co-host Michael Allen present a return visit by researcher MJ Banias, a blogger who critically and philosophically examines the weird, the strange and the anomalous. During this episode, MJ will discuss the latest episode of the “MUFON Follies,” a new documentary about the Flatwoods Monster, a creature seen in West Virginia in 1952, and even how he accidentally got involved in debates over the Billy Meier contacts. And what about the alleged alien agenda? MJ was a former field investigator with MUFON, has been featured on multiple podcasts and radio shows, and contributes to Mysterious Universe and RoguePlanet. His work has been included in FATE Magazine, and in a collection of UFO-related essays entitled UFOs: Reframing the Debate.
The Paracast Copyright © 2002–2018 The Paracast LLC. For more episodes, visit: https://www.theparacast.com. Custom artwork from: http://absurdbydesign.com/.</t>
  </si>
  <si>
    <t>0teVMoH8hys</t>
  </si>
  <si>
    <t>2018 04 29</t>
  </si>
  <si>
    <t>https://youtu.be/b2DQ_8Gfgh4</t>
  </si>
  <si>
    <t>The Paracast  April 29, 2018 — Nick Redfern with Michael Allen</t>
  </si>
  <si>
    <t>Gene is joined by guest cohost Michael Allen in welcoming prolific paranormal author Nick Redfern back to The Paracast. Nick discusses the book, The Slenderman Mysteries: An Internet Urban Legend Comes to Life.Is it possible to invent a myth online, and have it emerge with frightening reality? Indeed, The Slenderman may be a tulpa, a thought-form that can stride out of our darkest imaginations and into reality if enough people believe in it. Nick Redfern is the author of 40 books, including Immortality of the Gods, Weapons of the Gods, Bloodline of the Gods, Monster Files, Memoirs of a Monster Hunter, The Real Men in Black, The NASA Conspiracies, Keep Out!, The Pyramids and the Pentagon, Contactees, The World’s Weirdest Places, For Nobody's Eyes Only, and Close Encounters of the Fatal Kind.
The Paracast Copyright © 2002–2018 The Paracast LLC. For more episodes, visit: https://www.theparacast.com. Custom artwork from: http://absurdbydesign.com/.</t>
  </si>
  <si>
    <t>b2DQ_8Gfgh4</t>
  </si>
  <si>
    <t>2018 04 22</t>
  </si>
  <si>
    <t>https://youtu.be/c9FSzM-3YDk</t>
  </si>
  <si>
    <t>The Paracast  April 22, 2018 — Dr. Dean Radin with Don Ecker and Michael Allen</t>
  </si>
  <si>
    <t>Gene, special guest cohost Don Ecker, and panelist Michael Allen, welcome Dr. Dean Radin to The Paracast. Dr. Radin is the author of "Real Magic: Ancient Wisdom, Modern Science, and a Guide to the Secret Power of the Universe." He is Chief Scientist at the Institute of Noetic Sciences and Associated Distinguished Professor of Integral and Transpersonal Psychology at the California Institute of Integral Studies. He earned an MS in electrical engineering and a PhD in psychology from the University of Illinois, Urbana-Champaign. Before joining the research staff at IONS in 2001, he held appointments at AT&amp;T Bell Labs, Princeton University, University of Edinburgh, and SRI International.
The Paracast Copyright © 2002–2018 The Paracast LLC. For more episodes, visit: https://www.theparacast.com. Custom artwork from: http://absurdbydesign.com/.</t>
  </si>
  <si>
    <t>c9FSzM-3YDk</t>
  </si>
  <si>
    <t>2018 04 15</t>
  </si>
  <si>
    <t>https://youtu.be/4tORdIc36eM</t>
  </si>
  <si>
    <t>The Paracast  April 15, 2018 — Ben Moss and Tony Angiola with Don Ecker</t>
  </si>
  <si>
    <t>Gene and special guest cohost Don Ecker introduce UFO researchers Ben Moss and Tony Angiola, from MUFON Virginia. The two focus on their four-year study of the 1964 Socorro, NM case and their friendship with UFO researcher and amateur paleontologist Ray Stanford. Both Moss and Angiola have been guests on the History Channel's "Hangar 1" reality show, loosely based on MUFON's research. While this episode will focus heavily on hardcore research of UFOs and the possibility that they are extraterrestrial, they will admit that, so far, very little progress has been made towards solving the mystery.
The Paracast Copyright © 2002–2018 The Paracast LLC. For more episodes, visit: https://www.theparacast.com. Custom artwork from: http://absurdbydesign.com/.</t>
  </si>
  <si>
    <t>4tORdIc36eM</t>
  </si>
  <si>
    <t>2018 04 08</t>
  </si>
  <si>
    <t>https://youtu.be/6FPEuHLNlKQ</t>
  </si>
  <si>
    <t>The Paracast  April 8, 2018 — Rev. Dr. Barry Downing with Don Ecker</t>
  </si>
  <si>
    <t>Gene and special guest cohost Don Eckerpresent Rev. Dr. Barry Downing, author of two works on the presence of alien visitors in ancient times, "The Bible and Flying Saucers," (1968) and "Biblical UFO Revelations," (2017). He has been a consultant in theology for the Mutual UFO Network since 1972, and has published a number of articles in UFO publications. He is listed in "Who's Who In Theology and Science," and has appeared in several of the History Channel "Ancient Aliens" series. Dr. Downing is pastor emeritus of Northminster Presbyterian Church, Endwell, NY. He earned a degree in physics from Hartwick College, a divinity degree from Princeton Theological Seminary, and a Ph.D. degree from the University of Edinburgh, Scotland.
The Paracast Copyright © 2002–2018 The Paracast LLC. For more episodes, visit: https://www.theparacast.com. Custom artwork from: http://absurdbydesign.com/.</t>
  </si>
  <si>
    <t>6FPEuHLNlKQ</t>
  </si>
  <si>
    <t>2018 04 01</t>
  </si>
  <si>
    <t>https://youtu.be/Q9ViLvKNno8</t>
  </si>
  <si>
    <t>The Paracast  April 1, 2018 — Stanton T. Friedman with J. Randall Murphy</t>
  </si>
  <si>
    <t>Gene and guest cohost J. Randall Murphy feature a wide-ranging interview with the "dean" of UFO researchers, Stanton T. Friedman, who is retiring from lecturing on the subject. He reminisces about his many years of research in the field, and the key issues he still believes should be explored. You'll also get a rare look at his personal life, such as his stint as a waiter in the Catskills in his youth, and the fact that he had to take dancing lessons. Gene and Randall make a special effort to attempt to take Stanton out of his usual comfort zone to widen the discussion to new areas.
The Paracast Copyright © 2002–2018 The Paracast LLC. For more episodes, visit: https://www.theparacast.com. Custom artwork from: http://absurdbydesign.com/.</t>
  </si>
  <si>
    <t>Q9ViLvKNno8</t>
  </si>
  <si>
    <t>2018 03 31</t>
  </si>
  <si>
    <t>https://youtu.be/WFhqVN1qDMg</t>
  </si>
  <si>
    <t>The Paracast  March 18, 2018 — Rick Doty with J. Randall Murphy</t>
  </si>
  <si>
    <t>Gene, Chris and guest cohost J. Randall Murphy present an exclusive interview with former Air Force intelligence agent Rick Doty, long regarded as one of the more controversial figures in UFO research. What about the claims that he was a government disinformation agent, that he may have been responsible for forging such documents as MJ-12? What about his efforts to feed fake information about alleged alien visitors to one Paul Bennewitz in the 1980s? This will be a forthright interview that covers lots of topics and leaves you wanting more. Richard served his country in the US Air Force and was hired by the Air Force Office of Special Investigation after attending an intelligence course taught by the DIA and CIA. He served at Kirtland AFB as a counterintelligence officer snd also saw duty at Nevada Test Site, Air Force Test Center, Detachment 3 and Groom Lake, Nevada.
The Paracast Copyright © 2002–2018 The Paracast LLC. For more episodes, visit: https://www.theparacast.com. Custom artwork from: http://absurdbydesign.com/.</t>
  </si>
  <si>
    <t>WFhqVN1qDMg</t>
  </si>
  <si>
    <t>https://youtu.be/9jvPV1pMbiw</t>
  </si>
  <si>
    <t>The Paracast  March 25, 2018 — Michael Allen with J. Randall Murphy</t>
  </si>
  <si>
    <t>Gene and Chris present one of our famous listener roundtables, with this episode focusing on the special appearance of former AFOSI agent Richard Doty. What were the implications of his claims about two Roswell UFO crashes, the presence of an alien visitor and possibility reverse engineered technology? Is any of it true, or was it all or mostly government disinformation to deflect our attention from the “real” UFO mystery? This episode features guest cohost J. Randall Murphy along with long-time listener Michael Allen, who uses his engineering background to provide a number of insights into what Doty said and the possible implications.
The Paracast Copyright © 2002–2018 The Paracast LLC. For more episodes, visit: https://www.theparacast.com. Custom artwork from: http://absurdbydesign.com/.</t>
  </si>
  <si>
    <t>9jvPV1pMbiw</t>
  </si>
  <si>
    <t>2018 03 11</t>
  </si>
  <si>
    <t>https://youtu.be/VQf4Wapt6nY</t>
  </si>
  <si>
    <t>The Paracast  March 11, 2018 — Robert Schroeder with J. Randall Murphy</t>
  </si>
  <si>
    <t>Gene and guest cohost J. Randall Murphy present Robert Schroeder, author of Solving the UFO Enigma: How Modern Physics is Revealing the Technology of UFOs. Among the theories being tested is one called Warped Geometry by a Harvard physicist, which may allow for fast interstellar travel in the extra dimensions. Spectrographic data from actual UFO sightings would confirm if these craft are using technology we are now on the cusp of unraveling ourselves. Robert Schroeder recently spoke at the International UFO Congress in February 2018. He retired from Hewlett-Packard after 26 years in operations and product management, has a BA in math from Rutgers University, an AS in aerospace engineering and a MBA.
The Paracast Copyright © 2002–2018 The Paracast LLC. For more episodes, visit: https://www.theparacast.com. Custom artwork from: http://absurdbydesign.com/.</t>
  </si>
  <si>
    <t>VQf4Wapt6nY</t>
  </si>
  <si>
    <t>2018 03 04</t>
  </si>
  <si>
    <t>https://youtu.be/abH2SJ3dOzM</t>
  </si>
  <si>
    <t>The Paracast  March 4, 2018 — Joshua Cutchin with J. Randall Murphy</t>
  </si>
  <si>
    <t>Gene and guest cohost J. Randall Murphy present Fortean/paranormal researcher Joshua Cutchin. who takes us on a fascinating journey through the nooks and crannies of the world of the paranormal, folklore and the frontiers of consciousness. Among the cases discussed, the curious UFO contact from 1961 involving chicken farmer Joe Simonton, who claims to have been presented with bad-tasting buckwheat pancakes from short swarthy aliens in a flying saucer, a story that has never been explained. Joshua is the author of two books: 2015's "A Trojan Feast: The Food and Drink Offerings of Aliens, Faeries, and Sasquatch." and 2016's "The Brimstone Deceit: An In-Depth Examination of Supernatural Scents, Otherworldly Odors, &amp; Monstrous Miasmas." He is also author of the forthcoming, “Thieves In The Night: Paranormal Child Abduction From the Faerie Faith to the UFO Era."
The Paracast Copyright © 2002–2018 The Paracast LLC. For more episodes, visit: https://www.theparacast.com. Custom artwork from: http://absurdbydesign.com/.</t>
  </si>
  <si>
    <t>abH2SJ3dOzM</t>
  </si>
  <si>
    <t>2018 02 25</t>
  </si>
  <si>
    <t>https://youtu.be/HPVV3zIMP6Y</t>
  </si>
  <si>
    <t>The Paracast  February 25, 2018 — Red Pill Junkie with J. Randall Murphy</t>
  </si>
  <si>
    <t>Gene and guest cohost J. Randall Murphy present paranormal blogger Red Pill Junkie (Miguel Romero).As usual, RPJ provides cutting edge speculation about a whole range of offbeat subjects, such as whether there is any connection or resemblance between UFO experiences and psychedelic experiences. What about speculation about traveling across the multiverse, sometimes referred to as the Mandela Effect? In short, RPJ will talk about topics seldom covered in the field. Before he was famous, RPJ was an extra in a music video for Australian band Sneaky Sound. He is also responsible for the design used for The Official Paracast Channelon YouTube, and those special d.j. caricatures of Gene and Chris.
The Paracast Copyright © 2002–2018 The Paracast LLC. For more episodes, visit: https://www.theparacast.com. Custom artwork from: http://absurdbydesign.com/.</t>
  </si>
  <si>
    <t>HPVV3zIMP6Y</t>
  </si>
  <si>
    <t>2018 02 18</t>
  </si>
  <si>
    <t>https://youtu.be/fAzXhd5lhh4</t>
  </si>
  <si>
    <t>The Paracast  February 18, 2018 — Jerome Clark with Curtis Collins</t>
  </si>
  <si>
    <t>Gene and guest co-host Curtis Collins present long-time UFO researcher and author Jerome Clark, who will discuss an article he wrote for Fortean Times entitled, "Mr. Wilson and the aeronauts of 1897," and whether some of those sightings were genuine events, an elaborate fiction or something else: what Jerry calls an "experience anomaly." He'll also cover the history of the field, and whether anything has been accomplished towards understanding the phenomenon . And why has he once again been drawn into the field after a period of relative inactivity? His books include the multivolume magnum opus, "The UFO Encyclopedia." He's also a songwriter whose music has been recorded or performed by musicians such as Emmylou Harris, Mary Chapin Carpenter, and Tom T. Hall.
The Paracast Copyright © 2002–2018 The Paracast LLC. For more episodes, visit: https://www.theparacast.com. Custom artwork from: http://absurdbydesign.com/.</t>
  </si>
  <si>
    <t>fAzXhd5lhh4</t>
  </si>
  <si>
    <t>2018 02 11</t>
  </si>
  <si>
    <t>https://youtu.be/rb32nhqEWPU</t>
  </si>
  <si>
    <t>The Paracast  February 11, 2018 — Stan Gordon</t>
  </si>
  <si>
    <t>Gene and Chris present long-time paranormal investigator Stan Gordon. Every year mysterious incidents occur in Pennsylvania and 2017 was a very active year for strange phenomena of various kinds. Observations of mysterious objects in the sky were reported in daylight as well as at night. People reported very close range encounters with mini-UFOs. There were numerous reports of strange creatures being seen as well. Stan has been researching UFO sightings, Bigfoot encounters, and other mysterious events in Pennsylvania since 1959. Since then, he has been involved with the investigation of thousands of unusual incidents. He is the primary investigator of the 1965 UFO crash incident that occurred near Kecksburg, PA.
The Paracast Copyright © 2002–2018 The Paracast LLC. For more episodes, visit: https://www.theparacast.com. Custom artwork from: http://absurdbydesign.com/.</t>
  </si>
  <si>
    <t>rb32nhqEWPU</t>
  </si>
  <si>
    <t>2018 02 04</t>
  </si>
  <si>
    <t>https://youtu.be/7cLMoKfgzPs</t>
  </si>
  <si>
    <t>The Paracast  February 4, 2018 — Erich von Däniken and David Halperin</t>
  </si>
  <si>
    <t>Best-selling author Erich von Däniken and UFO researcher and biblical scholar David Halperin debate the theory of ancient astronauts, that advanced beings from other planets visited Earth in ancient times. David also continues with discussions about his very different views of UFO reality, and the causes behind related events. von Däniken is arguably the most widely read and most-copied nonfiction author in the world. He published his first (and best-known) book, Chariots of the Gods, in 1968. In the 1960s, David Halperin was a teen-age UFOlogist. He grew up to become a professor of religious studies at the University of North Carolina at Chapel Hill, with special expertise in religious traditions of heavenly ascent and otherworldly journeys. He is the author of five books and numerous articles on Jewish mysticism and messianism, and a novel, ‘Journal of a UFO Investigator."
The Paracast Copyright © 2002–2018 The Paracast LLC. For more episodes, visit: https://www.theparacast.com. Custom artwork from: http://absurdbydesign.com/.</t>
  </si>
  <si>
    <t>7cLMoKfgzPs</t>
  </si>
  <si>
    <t>2018 01 28</t>
  </si>
  <si>
    <t>https://youtu.be/XWu-jp8FJf4</t>
  </si>
  <si>
    <t>The Paracast  January 28, 2018 — Bryce Zabel with J. Randall Murphy</t>
  </si>
  <si>
    <t>Gene and guest cohost J. Randall Murphy present former CNN correspondent, writer and producer Bryce Zabel. A winner of the prestigious Writers Guild award for screenwriting, Bryce has created and produced five primetime television series, including fan favorites "Dark Skies" and "The Crow." He is developing "Unidentified." about the race to break the Roswell story, and "Captured," about the Betty and Barney Hill abduction. His book "A.D. After Disclosure" with Richard Dolan is considered a classic of UFO literature. Zabel is a featured speaker at the 2018 International UFO Congress in Phoenix, speaking on the topic, “Fear and Loathing on the Trail of the Saucers.”
The Paracast Copyright © 2002–2018 The Paracast LLC. For more episodes, visit: https://www.theparacast.com. Custom artwork from: http://absurdbydesign.com/.</t>
  </si>
  <si>
    <t>XWu-jp8FJf4</t>
  </si>
  <si>
    <t>2018 01 21</t>
  </si>
  <si>
    <t>https://youtu.be/bDyelkrd_S0</t>
  </si>
  <si>
    <t>The Paracast  January 21, 2018 — Greg Bishop and Don Ecker</t>
  </si>
  <si>
    <t>In this special episode, Gene presents cutting-edge commentator Greg Bishop, host of "Radio Misterioso" and, as usual, he offers a freewheeling approach to paranormal mysteries. Greg will explain why he's not interested in speculation about possible extraterrestrial visitors as being the source of UFOs, citing the co-creation theory, in which the witness participates to some degree in the event. There will also be discussions on the possible implications of the Pentagon UFO study. Greg will be joined by the inimitable Don Ecker, host of Dark Matters Radio. Both will present overviews of the contactee movement, as Greg previews a forthcoming book on the subject that he’s written with Adam Gorightly, who often calls himself a "crackpot historian."
The Paracast Copyright © 2002–2018 The Paracast LLC. For more episodes, visit: https://www.theparacast.com. Custom artwork from: http://absurdbydesign.com/.</t>
  </si>
  <si>
    <t>bDyelkrd_S0</t>
  </si>
  <si>
    <t>2018 01 14</t>
  </si>
  <si>
    <t>https://youtu.be/QlGVobyJpzM</t>
  </si>
  <si>
    <t>The Paracast  January 14, 2018 — Walter Bosley with Alejandro Rojas</t>
  </si>
  <si>
    <t>Gene and special guest cohost Alejandro Rojas of OpenMinds.tv present Walter Bosley. He’s an author, blogger, former AFOSI agent and a former FBI counterintelligence specialist. He has researched mass shootings, breakaway civilizations, lost civilizations and more. On this episode, Walter will discuss the recent revelations about an unannounced Pentagon UFO program and its implications. Is this story part of a program of perception management about UFOs and possible disclosure? Walter uses his intelligence background to provide unique insights into what might be going on. He’ll also join Alejandro in a discussion about the possibilities of a secret space program, and just how advanced it might be.
The Paracast Copyright © 2002–2018 The Paracast LLC. For more episodes, visit: https://www.theparacast.com. Custom artwork from: http://absurdbydesign.com/.</t>
  </si>
  <si>
    <t>QlGVobyJpzM</t>
  </si>
  <si>
    <t>2018 01 07</t>
  </si>
  <si>
    <t>https://youtu.be/e_DVHoSGGtY</t>
  </si>
  <si>
    <t>The Paracast  January 7, 2018 — Col. John Alexander</t>
  </si>
  <si>
    <t>Gene and Chris present one of our favorite guests, Col. John Alexander. For this episode, he'll deliver a reality check on that worldwide story about the Pentagon UFO project, and whether it takes us closer to learning something definitive about the phenomenon. As a cutting-edge theorist on UFOs and paranormal phenomena in general, his views stretch the boundaries of research. Alexander's recent book is Reality Denied: Firsthand Experiences with Things that Can't Happen — But Did.  Alexander confronts conventional wisdom with events that, although quite real, seem to challenge the revered “laws of science,” proving them to be wrong or incomplete. He is a retired Army Colonel Green Beret with decades of experience with a wide range of phenomena. He has encountered events that defy common explanation and has met with shamans in the Amazon, the Himalayas, the Andes, East and West Africa, and Northern Mongolia.
The Paracast Copyright © 2002–2018 The Paracast LLC. For more episodes, visit: https://www.theparacast.com. Custom artwork from: http://absurdbydesign.com/.</t>
  </si>
  <si>
    <t>e_DVHoSGGtY</t>
  </si>
  <si>
    <t>2017 12 31</t>
  </si>
  <si>
    <t>https://youtu.be/cLCNE0Jx37g</t>
  </si>
  <si>
    <t>The Paracast  December 31, 2017 — Loren Coleman</t>
  </si>
  <si>
    <t>Gene and Chris present the return of internationally known cryptozoologist Loren Coleman, author of Mothman: Evil Incarnate, a brand new companion title to the late John Keel’s The Mothman Prophecies (1975), which investigated the sightings of a winged creature called Mothman and became popularized in the 2002 movie of the same name starring Richard Gere. Loren is founder and director of the International Cryptozoology Museum in Portland, Maine. The episode will also include a forthright discussion of the chatter surrounding the recent revelation of a secret Pentagon UFO research project.
The Paracast Copyright © 2002–2017 The Paracast LLC. For more episodes, visit: https://www.theparacast.com. Custom artwork from: http://absurdbydesign.com/.</t>
  </si>
  <si>
    <t>cLCNE0Jx37g</t>
  </si>
  <si>
    <t>2017 12 24</t>
  </si>
  <si>
    <t>https://youtu.be/7nmfHCrWAZc</t>
  </si>
  <si>
    <t>The Paracast  December 24, 2017 — Rosemary Ellen Guiley and Michael Brein</t>
  </si>
  <si>
    <t>Gene and Chris present Rosemary Ellen Guiley &amp; Michael Brein, co-authors of The Road to Strange: Travel Tales of the Paranormal and Beyond. This collection of 44 true stories tells of travelers around the world who are suddenly faced with ghosts, paranormal phenomena, unusual synchronicities, time slips, magic, visions, past-life connections, premonitions, mystical experiences, mysterious figures, and more. Rosemary, a perennial favorite guest, needs no introduction. Michael is a seasoned traveler and travel writer who has written over a dozen travel guides for those heading out around the world to exotic locals and also has published the Travel Tales Monthly since 2012.
The Paracast Copyright © 2002–2017 The Paracast LLC. For more episodes, visit: https://www.theparacast.com. Custom artwork from: http://absurdbydesign.com/.</t>
  </si>
  <si>
    <t>7nmfHCrWAZc</t>
  </si>
  <si>
    <t>2017 12 17</t>
  </si>
  <si>
    <t>https://youtu.be/nMIQGa5lQ-U</t>
  </si>
  <si>
    <t>The Paracast  December 17, 2017 — Alejandro Rojas</t>
  </si>
  <si>
    <t>Gene and Chris present Alejandro Rojas of OpenMinds.tv for a 2017 retrospective and a preview of the 2018 International UFO Congress and Film Festival. Alejandro is the host for Open Minds UFO Radio show, and emcee for IUFOC. He is also a blogger for the Huffington Post. As a UFO/Paranormal researcher and journalist, Alejandro has spent many hours in the field investigating anomalous phenomena up close and personal. Gene and Chris will also talk shop with a focus on UFOs. There will also be a pop culture-related discussion about what both regard as the sad state of pop music.
The Paracast Copyright © 2002–2017 The Paracast LLC. For more episodes, visit: https://www.theparacast.com. Custom artwork from: http://absurdbydesign.com/.</t>
  </si>
  <si>
    <t>nMIQGa5lQ-U</t>
  </si>
  <si>
    <t>2017 12 10</t>
  </si>
  <si>
    <t>https://youtu.be/vi6KinMz_k0</t>
  </si>
  <si>
    <t>The Paracast  December 10, 2017 — Avrel Seale</t>
  </si>
  <si>
    <t>Gene and Chris present journalist Avrel Seale, author of MONSTER HIKE: A 100-Mile Inquiry Into the Sasquatch Mystery. Says the publisher, "Sometimes, when you want to find out the truth, you have to go out there and find out for yourself. That’s just what Texas author Avrel Seale has done. Nevermind the naysayers—science, government, and mainstream society—there is no better knowledge than personal knowledge.…Seale probes this controversial subject not just with boots on the ground in the Sam Houston National Forest, but on the page with curiosity and literary flair." Avrel Seale is a writer of eclectic non-fiction and an outdoorsman living in Austin, Texas.
The Paracast Copyright © 2002–2017 The Paracast LLC. For more episodes, visit: https://www.theparacast.com. Custom artwork from: http://absurdbydesign.com/.</t>
  </si>
  <si>
    <t>vi6KinMz_k0</t>
  </si>
  <si>
    <t>2017 12 03</t>
  </si>
  <si>
    <t>https://youtu.be/pmpeHD4boig</t>
  </si>
  <si>
    <t>The Paracast  December 3, 2017 — Morrison, Brandstetter, Jones and Jason</t>
  </si>
  <si>
    <t>Gene and Chris present a special episode featuring a "great debate" on the merits of the extraterrestrial theory for UFOs. It's the prevailing theory, that we are being visited by beings from other planets. Does that theory hold up, or are there other valid possibilities as the source of the UFOs? What about hidden civilizations on Earth, other dimensions? You'll hear about the ins and outs of the evidence and the issues that cause some to doubt that ET is here. The possibilities are vigorously debated by four long-time UFO researchers who are regulars in our forums, featuring Thomas R Morrison, Robert Brandstetter (forum name: Burnt State), Jason (forum name: marduk) and Mike Jones (forum name: mike).
The Paracast Copyright © 2002–2017 The Paracast LLC. For more episodes, visit: https://www.theparacast.com. Custom artwork from: http://absurdbydesign.com/.</t>
  </si>
  <si>
    <t>pmpeHD4boig</t>
  </si>
  <si>
    <t>2017 11 26</t>
  </si>
  <si>
    <t>https://youtu.be/szjYmRT0te8</t>
  </si>
  <si>
    <t>The Paracast  November 26, 2017 — Susan Demeter-Sr. Clair</t>
  </si>
  <si>
    <t>Gene and guest cohost J. Randall Murphy present Susan Demeter-St. Clair, one of the contributors to Robbie Graham's pacesetting book, "UFOs: Reframing the Debate." Susan is a professional research assistant, author, editor, and PSI experimenter. Her research interests include individual and institutional responses to anomalies and exceptional human experiences, and how they interact and enact change within individuals, groups and large institutions, such as the military. Her life took on the framework of UFO experience after an encounter in 1990, and she considers anomaly studies to be her true lifes work. This discussion runs the gamut of UFO-related phenomena including the extraterrestrial theory, abductions, disclosure, and whether we’ve made any progress in finding solid answers to the mystery.
The Paracast Copyright © 2002–2017 The Paracast LLC. For more episodes, visit: https://www.theparacast.com. Custom artwork from: http://absurdbydesign.com/.</t>
  </si>
  <si>
    <t>szjYmRT0te8</t>
  </si>
  <si>
    <t>2017 11 19</t>
  </si>
  <si>
    <t>https://youtu.be/xX7LOzY0UIg</t>
  </si>
  <si>
    <t>The Paracast  November 19, 2017 — Philip Mantle</t>
  </si>
  <si>
    <t>Gene and special guest cohost Curtis Collins present veteran UFO researcher, writer and publisher Philip Mantle with a UFO field update. Subjects include MUFON’s emphasis on entertainment over research, whether large UFO research organizations have any value, and Philip’s various UFO book projects. Mantle is a long standing UFO researcher and author from the UK. He was formerly the Director of Investigations for the British UFO Research Association and the MUFON Representative for England. He is the founder of FLYING DISK PRESS and can be contacted at: http://flyingdiskpress.blogspot.co.uk/. Note: We encountered slight reception problems with our guest’s Skype connection.
The Paracast Copyright © 2002–2017 The Paracast LLC. For more episodes, visit: https://www.theparacast.com. Custom artwork from: http://absurdbydesign.com/.</t>
  </si>
  <si>
    <t>xX7LOzY0UIg</t>
  </si>
  <si>
    <t>2017 11 12</t>
  </si>
  <si>
    <t>https://youtu.be/ixo649excu8</t>
  </si>
  <si>
    <t>The Paracast  November 12, 2017 — MUFON’s Jan C. Harzan</t>
  </si>
  <si>
    <t>Gene and Chris present MUFON Executive Director Jan C. Harzan. He will discuss the state of UFO research, and what the organization has learned in its 48 years of existence; it was founded in 1969 as the Midwest UFO Network. He'll also discuss concerns about MUFON's policies and staff shakeups, and about the reasoning behind the controversial 2017 symposium that featured lectures on the alleged U.S. secret space program and some especially outrageous speakers. Harzan is a 37-year veteran at IBM, and holds a B.S. in Nuclear Engineering. He’s been Executive Director of MUFON since 2013.
The Paracast Copyright © 2002–2017 The Paracast LLC. For more episodes, visit: https://www.theparacast.com. Custom artwork from: http://absurdbydesign.com/.</t>
  </si>
  <si>
    <t>ixo649excu8</t>
  </si>
  <si>
    <t>2017 11 05</t>
  </si>
  <si>
    <t>https://youtu.be/OPawO96Bhfo</t>
  </si>
  <si>
    <t>The Paracast  November 5, 2017 — Kevin D. Randle</t>
  </si>
  <si>
    <t>Gene and Chris present outspoken UFO researcher Kevin Randle to discuss Encounter in the Desert: The Case For Alien Contact At Socorro. Says the publisher, "The UFO landing at Socorro has been wrapped in controversy almost from the moment that police officer Lonnie Zamora watched a craft descend and land. Zamora saw alien beings near the craft and a symbol on its side but was told that he shouldn’t mention either. [This book] reveals, for the first time, exactly what he saw in that arroyo in 1964 and what an examination of the landing revealed to investigators." During this episode, Kevin will address such questions as whether there were other witnesses, and claims that the sighting was the result of a hoax.lity.
The Paracast Copyright © 2002–2017 The Paracast LLC. For more episodes, visit: https://www.theparacast.com. Custom artwork from: http://absurdbydesign.com/.</t>
  </si>
  <si>
    <t>OPawO96Bhfo</t>
  </si>
  <si>
    <t>2017 10 29</t>
  </si>
  <si>
    <t>https://youtu.be/blXR0I6rzNI</t>
  </si>
  <si>
    <t>The Paracast  October 29, 2017 — Col. John B. Alexander</t>
  </si>
  <si>
    <t>Gene and Chris present one of our favorite guests, Col. John Alexander. As a cutting-edge theorist on UFOs and paranormal phenomena in general, his views stretch the boundaries of research. Alexander's latest book, this one published by Anomalist Books, is Reality Denied: Firsthand Experiences with Things that Can't Happen — But Did. Here, Alexander confronts conventional wisdom with events that, although quite real, seem to challenge the revered “laws of science,” proving them to be wrong or incomplete. The thorny issues of life after death, mind over matter, UFOs, remote viewing, telepathic communications with animals, and more are all addressed from John's unique perspective. Here physical and spiritual domains collide, providing glimpses of worlds beyond everyday reality.
The Paracast Copyright © 2002–2017 The Paracast LLC. For more episodes, visit: https://www.theparacast.com. Custom artwork from: http://absurdbydesign.com/.</t>
  </si>
  <si>
    <t>blXR0I6rzNI</t>
  </si>
  <si>
    <t>2017 10 22</t>
  </si>
  <si>
    <t>https://youtu.be/qIi4G0jJgv0</t>
  </si>
  <si>
    <t>The Paracast  October 22, 2017 — Nick Redfern</t>
  </si>
  <si>
    <t>Gene and Chris present everyone's favorite author on the paranormal, Nick Redfern, who is at it again with his latest book, "Shapeshifters: Werewolves, Tricksters, Monsters, and More," From werewolves, to elementals, to the Japanese Kitsune, we'll explore a number of strange stories about creatures that can change their appearance. But it definitely won't be anything like that outrageous TV show, "True Blood." Nick Redfern is the author of dozens of books on UFOs, Bigfoot, and cryptozoology, including “Monster Files," "Memoirs of a Monster Hunter," and "The Real Men in Black."
The Paracast Copyright © 2002–2017 The Paracast LLC. For more episodes, visit: https://www.theparacast.com. Custom artwork from: http://absurdbydesign.com/.</t>
  </si>
  <si>
    <t>qIi4G0jJgv0</t>
  </si>
  <si>
    <t>2017 10 15</t>
  </si>
  <si>
    <t>https://youtu.be/m6wHDuLo9w8</t>
  </si>
  <si>
    <t>The Paracast  October 15, 2017 — Dr. Scott Kolbaba with Paul Kimball</t>
  </si>
  <si>
    <t>Gene and guest cohost Paul Kimball present Dr. Scott Kolbaba, who will discuss the book, "Physicians’ Untold Stories." The book includes near-death experiences, unexplained miraculous healing, apparitions, dreams foretelling future events and more, such as a physician who wakes up with an unmistakable intuition about his patient's mysterious malady.  Dr. Kolbaba has been featured in Chicago Magazine as a "Top Doctor" in internal medicine, and is currently an internist in private practice in Wheaton, Illinois.
The Paracast Copyright © 2002–2017The Paracast LLC. For more episodes, visit: https://www.theparacast.com. Custom artwork from: http://absurdbydesign.com/.</t>
  </si>
  <si>
    <t>m6wHDuLo9w8</t>
  </si>
  <si>
    <t>2017 10 08</t>
  </si>
  <si>
    <t>https://youtu.be/r8gChvipNd4</t>
  </si>
  <si>
    <t>The Paracast  October 8, 2017 — Paul Kimball</t>
  </si>
  <si>
    <t>Gene and Chris present filmmaker  Paul Kimball to talk about ghosts, hauntings, and the other stuff that he's working on as part of my new series for Canadian television called "Haunted," which he hosts along with Holly Stevens. Paul writes, "Whilst I would prefer for this to be a 'UFO free' episode, I'm happy to talk about the 50th anniversary Shag Harbour UFO Festival," and so he does. You'll also learn about the strange ghost-like phenomena that appears to follow the "Haunted" production crew around as they travel to places where ghosts have been reported. And did Paul receive messages from beyond the grave that may have been sent by the late paranormal investigator and author Mac Tonnies?
The Paracast Copyright © 2002–2017The Paracast LLC. For more episodes, visit: https://www.theparacast.com. Custom artwork from: http://absurdbydesign.com/.</t>
  </si>
  <si>
    <t>r8gChvipNd4</t>
  </si>
  <si>
    <t>2017 10 01</t>
  </si>
  <si>
    <t>https://youtu.be/WEJXRZ9oM2M</t>
  </si>
  <si>
    <t>The Paracast  October 1, 2017 — Micah Hanks</t>
  </si>
  <si>
    <t>Gene and Chris present researcher Micah Hanks, of The Gralien Report, Over the course of the last year, Micah has been researching a handful of unusual topics, which include a post World War II mystery in Chile. But this episode begins with Micah discussing classic UFO cases that, years later, may not be as compelling as they originally seemed. Were all or most of them conventional aircraft, perhaps undergoing tests? And what about evidence of possible nuclear events in ancient times? Micah and Chris also discuss ways to capture evidence of ongoing paranormal events, such as the San Luis Valley Camera Project, and other projects that may or may not have demonstrated progress.
The Paracast Copyright © 2002–2017The Paracast LLC. For more episodes, visit: https://www.theparacast.com. Custom artwork from: http://absurdbydesign.com/.</t>
  </si>
  <si>
    <t>WEJXRZ9oM2M</t>
  </si>
  <si>
    <t>2017 09 24</t>
  </si>
  <si>
    <t>https://youtu.be/5pOe2piPkRw</t>
  </si>
  <si>
    <t>The Paracast  September 24, 2017 — Paracast Listener Grills Gene and Randall</t>
  </si>
  <si>
    <t>Gene and guest co-host J. Randall Murphy submit themselves to questions about UFOs and their background in the field of Ufology from Paracast listener Louis Sheehan. Gene talks about his history as a UFO researcher and writer, and about a series of recurring nightmares during a period when he constantly smelled the odor of burnt sulphur, both of which may have significance as paranormal events. Gene also discusses at length his favorite episodes of The Paracast and debates, with Randall, the original and current meaning of the acronym "UFO," and why Gene is not necessarily a believer in the most popular theory, that the flying saucers are spaceships from other planets. As Gene often states, would we even recognize the product of a highly advanced spacefaring technology?
The Paracast Copyright © 2002–2017 The Paracast LLC. For more episodes, visit: https://www.theparacast.com. Custom artwork from: http://absurdbydesign.com/.</t>
  </si>
  <si>
    <t>5pOe2piPkRw</t>
  </si>
  <si>
    <t>2017 09 18</t>
  </si>
  <si>
    <t>https://youtu.be/AazLSRbd7PM</t>
  </si>
  <si>
    <t>The Paracast  March 14, 2010 — Paul Kimball with Steve Mera and Dave Sadler</t>
  </si>
  <si>
    <t>Co-Host Paul Kimball joins Gene to present a pair of highly experienced paranormal investigators from the UK-based Unknown Phenomena Investigation Association. You’ll hear from Steve Mera, author of “Strange Happenings: Memoirs of a Paranormal Investigator,” and Dave Sadler, author of “Paranormal Reality: Ghosts, UFOs and Pussy Cats.”
The Paracast Copyright © 2002–2017 The Paracast LLC. For more episodes, visit: https://www.theparacast.com. Custom artwork from: http://absurdbydesign.com/.</t>
  </si>
  <si>
    <t>AazLSRbd7PM</t>
  </si>
  <si>
    <t>https://youtu.be/bKE5EFvOxFo</t>
  </si>
  <si>
    <t>The Paracast  March 21, 2010 — Ted Oliphant and Philip Hoyle</t>
  </si>
  <si>
    <t>Co-host Christopher O’Brien joins Gene to present a roundtable on the animal mutilation phenomenon featuring Ted Oliphant, a former law enforcement officer, and Philip Hoyle, of the Animal Pathology Field Unit. This is reported to be the first such broadcast discussion involving three experts on the subject.
The Paracast Copyright © 2002–2017 The Paracast LLC. For more episodes, visit: https://www.theparacast.com. Custom artwork from: http://absurdbydesign.com/.</t>
  </si>
  <si>
    <t>bKE5EFvOxFo</t>
  </si>
  <si>
    <t>https://youtu.be/RTA1FIeXnxw</t>
  </si>
  <si>
    <t>The Paracast  March 28, 2010 — Paul Kimball with Michael MacDonald</t>
  </si>
  <si>
    <t>Co-host Paul Kimball joins Gene to present documentary filmmaker Michael MacDonald, who has made a number of well-received films about UFOs and the paranormal. The bill of fare includes the Shag Harbor UFO incident, said to be more compelling than the Roswell case.
The Paracast Copyright © 2002–2017 The Paracast LLC. For more episodes, visit: https://www.theparacast.com. Custom artwork from: http://absurdbydesign.com/.</t>
  </si>
  <si>
    <t>RTA1FIeXnxw</t>
  </si>
  <si>
    <t>https://youtu.be/xDJ4QapOzJM</t>
  </si>
  <si>
    <t>The Paracast  April 4, 2010 — Budd Hopkins, Dr. David M. Jacobs and Kevin D. Randle</t>
  </si>
  <si>
    <t>This week, Gene and co-host Christopher O’Brien present an “Ultimate Abduction Roundtable,” featuring Budd Hopkins, Dr. David M. Jacobs and Kevin D. Randle. This is an episode you won’t want to miss!
The Paracast Copyright © 2002–2017 The Paracast LLC. For more episodes, visit: https://www.theparacast.com. Custom artwork from: http://absurdbydesign.com/.</t>
  </si>
  <si>
    <t>xDJ4QapOzJM</t>
  </si>
  <si>
    <t>https://youtu.be/dW0ot_4b79U</t>
  </si>
  <si>
    <t>The Paracast  April 11, 2010 — Paul Kimball with Greg Bishop and Nicholas Redfern</t>
  </si>
  <si>
    <t>This week, we honor the memory of the late Mac Tonnies and his final work, “The Cryptoterrestrials: A Meditation on Indigenous Humanoids and the Aliens Among Us,” about Earth-based UFOs, with co-host Paul Kimball, Greg Bishop and Nicholas Redfern.
The Paracast Copyright © 2002–2017 The Paracast LLC. For more episodes, visit: https://www.theparacast.com. Custom artwork from: http://absurdbydesign.com/.</t>
  </si>
  <si>
    <t>dW0ot_4b79U</t>
  </si>
  <si>
    <t>https://youtu.be/ObRtt-ZZFSE</t>
  </si>
  <si>
    <t>The Paracast  April 18, 2010 — Paul Kimball with Paul Davids and Nicholas Redfern</t>
  </si>
  <si>
    <t>Co-host Paul Kimball joins Gene to present a roundtable featuring science fiction author and filmmaker Paul Davids and paranormal writer Nicholas Redfern to discuss the dysfunctional relationship between Sci-Fi, UFOs and the paranormal. They also debate the merits, or lack thereof, of the Roswell UFO crash.
The Paracast Copyright © 2002–2017 The Paracast LLC. For more episodes, visit: https://www.theparacast.com. Custom artwork from: http://absurdbydesign.com/.</t>
  </si>
  <si>
    <t>ObRtt-ZZFSE</t>
  </si>
  <si>
    <t>https://youtu.be/eSqgkdBHOz4</t>
  </si>
  <si>
    <t>The Paracast  April 25, 2010 — O'Brien, Bosley, Greenfield and Mott</t>
  </si>
  <si>
    <t>This week, we continue to explore the mystery of Earth-based UFOs and the frontiers of our reality, as expressed by the late Mac Tonnies and others, with co-host Christopher O’Brien and Walter Bosley, Mike Clelland, T. Allen Greenfield, and William Michael Mott.
The Paracast Copyright © 2002–2017 The Paracast LLC. For more episodes, visit: https://www.theparacast.com. Custom artwork from: http://absurdbydesign.com/.</t>
  </si>
  <si>
    <t>eSqgkdBHOz4</t>
  </si>
  <si>
    <t>https://youtu.be/1T_daqoQ12s</t>
  </si>
  <si>
    <t>The Paracast  May 2, 2010 — Christopher O’Brien with Stan Gordon</t>
  </si>
  <si>
    <t>Co-host Christopher O’Brien joins us as we explore the incredible flurry of paranormal events in Pennsylvania with investigator Stan Gordon, author of “Really Mysterious Pennsylvania: UFOs, Bigfoot &amp; Other Weird Encounters Casebook One.”
The Paracast Copyright © 2002–2017 The Paracast LLC. For more episodes, visit: https://www.theparacast.com. Custom artwork from: http://absurdbydesign.com/.</t>
  </si>
  <si>
    <t>1T_daqoQ12s</t>
  </si>
  <si>
    <t>https://youtu.be/kkBds7QyGec</t>
  </si>
  <si>
    <t>The Paracast  May 9, 2010 — Nick Redfern and Jim Moseley</t>
  </si>
  <si>
    <t>Co-host Nicholas Redfern, author of “Contactees: A History of Alien-human Interaction,” and Jim Moseley, editor of “Saucer Smear,” discuss the amazing claims over the years of contacts between humans and alleged alien beings.
The Paracast Copyright © 2002–2017 The Paracast LLC. For more episodes, visit: https://www.theparacast.com. Custom artwork from: http://absurdbydesign.com/.</t>
  </si>
  <si>
    <t>kkBds7QyGec</t>
  </si>
  <si>
    <t>https://youtu.be/ztRq3MRQ808</t>
  </si>
  <si>
    <t>The Paracast  May 16 2010 — Christopher O’Brien with Antonio Huneeus</t>
  </si>
  <si>
    <t>Co-host Christopher O’Brien welcomes UFO historian Antonio Huneeus, co-author of the Laurance Rockefeller-funded “UFO Briefing Document — The Best Available Evidence.” He has covered the UFO field from an international perspective for over 30 years and we will examine the significance of historical UFO reports from around the world.
The Paracast Copyright © 2002–2017 The Paracast LLC. For more episodes, visit: https://www.theparacast.com. Custom artwork from: http://absurdbydesign.com/.</t>
  </si>
  <si>
    <t>ztRq3MRQ808</t>
  </si>
  <si>
    <t>2017 09 17</t>
  </si>
  <si>
    <t>https://youtu.be/p9xqZv6zqVA</t>
  </si>
  <si>
    <t>The Paracast  May 23, 2010 — Paul Kimball with Nick Pope</t>
  </si>
  <si>
    <t>Co-host Paul Kimball joins Gene to present author and TV personality Nick Pope, who used to run the British Government’s UFO Project. You’ll hear Nick’s views about ongoing disclosures of UFO evidence by the UK government, significant UFO cases and lots more.
The Paracast Copyright © 2002–2017 The Paracast LLC. For more episodes, visit: https://www.theparacast.com. Custom artwork from: http://absurdbydesign.com/.</t>
  </si>
  <si>
    <t>p9xqZv6zqVA</t>
  </si>
  <si>
    <t>https://youtu.be/KdCY4-kr7x8</t>
  </si>
  <si>
    <t>The Paracast  May 30, 2010 — Greg Bishop and Walter Bosley</t>
  </si>
  <si>
    <t>Newly-minted co-host Greg Bishop joins Gene to present paranormal researcher Walter Bosley, co-author of “Latitude 33: Key to the Kingdom,” who once worked as a U.S. counterintelligence specialist, and has loads of fascinating insights to offer about UFOs and other strange and unknown phenomena.
The Paracast Copyright © 2002–2017 The Paracast LLC. For more episodes, visit: https://www.theparacast.com. Custom artwork from: http://absurdbydesign.com/.</t>
  </si>
  <si>
    <t>KdCY4-kr7x8</t>
  </si>
  <si>
    <t>https://youtu.be/3AudKDix73g</t>
  </si>
  <si>
    <t>The Paracast  June 6, 2010 — Paul Kimball, Christopher O’Brien and Kevin D. Randle</t>
  </si>
  <si>
    <t>Co-hosts Paul Kimball and Christopher O’Brien present veteran UFO researcher Kevin D. Randle, author of “Crash: When UFOs Fall From the Sky: A History of Famous Incidents, Conspiracies, and Cover-Ups.”
The Paracast Copyright © 2002–2017 The Paracast LLC. For more episodes, visit: https://www.theparacast.com. Custom artwork from: http://absurdbydesign.com/.</t>
  </si>
  <si>
    <t>3AudKDix73g</t>
  </si>
  <si>
    <t>https://youtu.be/Kekuuz6u4oA</t>
  </si>
  <si>
    <t>The Paracast  June 13, 2010 — Co-host Christopher O’Brien with Albert S. Rosales</t>
  </si>
  <si>
    <t>Co-host Christopher O’Brien joins Gene to introduce UFO/humanoid researcher Albert S. Rosales, who not only brings you up to date on these unusual encounters throughout history, but reports on his own amazing personal experiences.
The Paracast Copyright © 2002–2017 The Paracast LLC. For more episodes, visit: https://www.theparacast.com. Custom artwork from: http://absurdbydesign.com/.</t>
  </si>
  <si>
    <t>Kekuuz6u4oA</t>
  </si>
  <si>
    <t>https://youtu.be/pBfpx2Q-n_M</t>
  </si>
  <si>
    <t>The Paracast  September 17, 2017 — Joshua Black</t>
  </si>
  <si>
    <t>Gene and guest co-host J. Randall Murphy present Joshua Black, one of the leading academic researchers in the field of dreams of the deceased. The discussion includes precognitive dreams. He has focused all of his graduate work on investigating this neglected topic (MA and PhD). He continues to publish scientific research in the field as he finishes his Ph.D. at Brock University (Ontario, Canada). To raise awareness about the topic, he started a website (www.griefdreams.ca), Instagram page (@griefdreams), Grief Dreams Facebook Group, and the Grief Dreams Podcast (with co-host Shawn Ram). Additionally, he frequently gives presentations and workshops on the topic to the bereaved and those who work with them.
The Paracast Copyright © 2002–2017 The Paracast LLC. For more episodes, visit: https://www.theparacast.com. Custom artwork from: http://absurdbydesign.com/.</t>
  </si>
  <si>
    <t>pBfpx2Q-n_M</t>
  </si>
  <si>
    <t>https://youtu.be/Fcbk6Scvz7E</t>
  </si>
  <si>
    <t>The Paracast  June 20, 2010 — Paul Kimball with Stanton T. Friedman and Kathleen Marden</t>
  </si>
  <si>
    <t>Co-host Paul Kimball joins Gene to present the dean of UFO investigators, Stanton T. Friedman, and Kathleen Marden, co-authors of “Science Was Wrong: Startling Truths About Cures, Theories, and Inventions ‘They’ Declared Impossible.” It’s not just about UFOs folks, since there’s a lot of ground to cover that takes you out of that topic.
The Paracast Copyright © 2002–2017 The Paracast LLC. For more episodes, visit: https://www.theparacast.com. Custom artwork from: http://absurdbydesign.com/.</t>
  </si>
  <si>
    <t>Fcbk6Scvz7E</t>
  </si>
  <si>
    <t>https://youtu.be/RFqbdnzhiQY</t>
  </si>
  <si>
    <t>The Paracast  June 27, 2010 — Greg Bishop, Bob Wilkinson, Jim Moseley and T. Allen Greenfield</t>
  </si>
  <si>
    <t>Co-host Greg Bishop joins Gene to present filmmaker Bob Wilkinson, director of “Shades of Gray,” a documentary about the amazing life of UFO researcher and provocateur Gray Barker. Along for the ride are two of Gray’s close friends, Jim Moseley, editor of Saucer Smear and T. Allen Greenfield. And don’t miss a special cameo from co-host Paul Kimball.
The Paracast Copyright © 2002–2017 The Paracast LLC. For more episodes, visit: https://www.theparacast.com. Custom artwork from: http://absurdbydesign.com/.</t>
  </si>
  <si>
    <t>RFqbdnzhiQY</t>
  </si>
  <si>
    <t>https://youtu.be/cFenfmyxsUM</t>
  </si>
  <si>
    <t>The Paracast  July 4, 2010 — Greg Bishop with Walter Bosley</t>
  </si>
  <si>
    <t>Co-host Greg Bishop joins Gene to present a return visit from former government operative Walter Bosley, who expands not only on his personal experiences, but on a whole range of paranormal subjects. He also responds to some of the comments about his encounters from The Paracast Community Forums.
The Paracast Copyright © 2002–2017 The Paracast LLC. For more episodes, visit: https://www.theparacast.com. Custom artwork from: http://absurdbydesign.com/.</t>
  </si>
  <si>
    <t>cFenfmyxsUM</t>
  </si>
  <si>
    <t>https://youtu.be/6nRe_DwpdCc</t>
  </si>
  <si>
    <t>The Paracast  July 11, 2010 — Greg Bishop, Paul Kimball, Christopher O’Brien and Nicholas Redfern</t>
  </si>
  <si>
    <t>We  join the GCN network and present a special co-host “Paranormal Roundtable,” featuring Greg Bishop, Paul Kimball, Christopher O’Brien and Nicholas Redfern. Learn how it all began and where we are going with The Paracast.
The Paracast Copyright © 2002–2017 The Paracast LLC. For more episodes, visit: https://www.theparacast.com. Custom artwork from: http://absurdbydesign.com/.</t>
  </si>
  <si>
    <t>6nRe_DwpdCc</t>
  </si>
  <si>
    <t>https://youtu.be/AqnhbHO88vw</t>
  </si>
  <si>
    <t>The Paracast  July 18, 2010 — David Hatcher Childress</t>
  </si>
  <si>
    <t>Co-host Christopher O’Brien joins Gene to present author and publisher David Hatcher Childress, who talks about his intensive research into advanced ancient civilizations, the possibilities of Ancient Astronauts and whether the Moon is artificial.
The Paracast Copyright © 2002–2017 The Paracast LLC. For more episodes, visit: https://www.theparacast.com. Custom artwork from: http://absurdbydesign.com/.</t>
  </si>
  <si>
    <t>AqnhbHO88vw</t>
  </si>
  <si>
    <t>https://youtu.be/Jr_Q2YaxYvI</t>
  </si>
  <si>
    <t>The Paracast  July 25, 2010 — Paul Kimball, Nick Redfern with Richard M. Dolan</t>
  </si>
  <si>
    <t>Co-hosts Paul Kimball and Nicholas Redfern present UFO historian Richard M. Dolan, author of “UFOs and the National Security State: An Unclassified History — Volume One: 1941-1973” and “UFOs and the National Security State: The Cover-Up Exposed — Volume Two: 1973-1991.”
The Paracast Copyright © 2002–2017 The Paracast LLC. For more episodes, visit: https://www.theparacast.com. Custom artwork from: http://absurdbydesign.com/.</t>
  </si>
  <si>
    <t>Jr_Q2YaxYvI</t>
  </si>
  <si>
    <t>https://youtu.be/vj9PsCxndJA</t>
  </si>
  <si>
    <t>The Paracast  August 1, 2010 — Ted Phillips</t>
  </si>
  <si>
    <t>Co-host Christopher O’Brien joins Gene to present UFO field researcher Ted Phillips, Director of The Center for Physical Trace Research, who has spent years engaged in on-site investigation of regions where numerous paranormal events occur, including UFOs and strange creatures.
The Paracast Copyright © 2002–2017 The Paracast LLC. For more episodes, visit: https://www.theparacast.com. Custom artwork from: http://absurdbydesign.com/.</t>
  </si>
  <si>
    <t>vj9PsCxndJA</t>
  </si>
  <si>
    <t>https://youtu.be/aNW3_67PjoI</t>
  </si>
  <si>
    <t>The Paracast  August 7, 2010 — Philip J. Imbrogno</t>
  </si>
  <si>
    <t>o-host Christopher O’Brien joins Gene to present long-time field investigator Philip J. Imbrogno, author of a number of paranormal books including his latest, “Files From the Edge: A Paranormal Investigator’s Explorations into High Strangeness.” NOTE: This episode was broadcast before it was discovered that Imbrogno’s educational and  military backgrounds were faked. It is presented here for its historical value in examining the history of paranormal research.
The Paracast Copyright © 2002–2017 The Paracast LLC. For more episodes, visit: https://www.theparacast.com. Custom artwork from: http://absurdbydesign.com/.</t>
  </si>
  <si>
    <t>aNW3_67PjoI</t>
  </si>
  <si>
    <t>2017 09 16</t>
  </si>
  <si>
    <t>https://youtu.be/RoLQnzk2N1Y</t>
  </si>
  <si>
    <t>The Paracast  August 15, 2010 — Leslie Kean</t>
  </si>
  <si>
    <t>Co-host Christopher O’Brien joins Gene to present Leslie Kean, cofounder of the Coalition for Freedom of Information, and author of “UFOs: Generals, Pilots and Government Officials Go On the Record.”
The Paracast Copyright © 2002–2017 The Paracast LLC. For more episodes, visit: https://www.theparacast.com. Custom artwork from: http://absurdbydesign.com/.</t>
  </si>
  <si>
    <t>RoLQnzk2N1Y</t>
  </si>
  <si>
    <t>https://youtu.be/bsxfJQw5f1E</t>
  </si>
  <si>
    <t>The Paracast  September 12, 2010 — Nick Redfern with David Hatcher Childress</t>
  </si>
  <si>
    <t>Co-hosts Christopher O’Brien and Nicholas Redfern present a return visit with paranormal author and adventurer David Hatcher Childress, author of “Yetis, Sasquatch &amp; Hairy Giants.”
The Paracast Copyright © 2002–2017 The Paracast LLC. For more episodes, visit: https://www.theparacast.com. Custom artwork from: http://absurdbydesign.com/.</t>
  </si>
  <si>
    <t>bsxfJQw5f1E</t>
  </si>
  <si>
    <t>https://youtu.be/P8A4gD53ky0</t>
  </si>
  <si>
    <t>The Paracast  August 22, 2010 — Louis Jarvis</t>
  </si>
  <si>
    <t>Co-host Christopher O’Brien joins Gene to present a rare interview with Louis Jarvis, focusing on such topics as comparative prophesy, how some possible religious miracles can be looked at in a paranormal context, and conspiracies about a New World Order.
The Paracast Copyright © 2002–2017 The Paracast LLC. For more episodes, visit: https://www.theparacast.com. Custom artwork from: http://absurdbydesign.com/.</t>
  </si>
  <si>
    <t>P8A4gD53ky0</t>
  </si>
  <si>
    <t>https://youtu.be/4wcLfgjPPbg</t>
  </si>
  <si>
    <t>The Paracast  August 29, 2010 — Ray Stanford</t>
  </si>
  <si>
    <t>Co-host Christopher O’Brien joins Gene to present a return engagement by veteran UFO and paranormal investigator Ray Stanford. The bill of fare includes an incredible series of UFO encounters in and around White Sands, New Mexico in 1978.
The Paracast Copyright © 2002–2017 The Paracast LLC. For more episodes, visit: https://www.theparacast.com. Custom artwork from: http://absurdbydesign.com/.</t>
  </si>
  <si>
    <t>4wcLfgjPPbg</t>
  </si>
  <si>
    <t>https://youtu.be/9x4o07DWlnI</t>
  </si>
  <si>
    <t>The Paracast  September 5, 2010 — Nick Redfern with Jason Offutt</t>
  </si>
  <si>
    <t>Co-host Nicholas Redfern joins Gene to present an interview with journalist Jason Offutt, who returns to The Paracast to talk about his latest book, “What Lurks Beyond: The Paranormal in Your Backyard.”
The Paracast Copyright © 2002–2017 The Paracast LLC. For more episodes, visit: https://www.theparacast.com. Custom artwork from: http://absurdbydesign.com/.</t>
  </si>
  <si>
    <t>9x4o07DWlnI</t>
  </si>
  <si>
    <t>https://youtu.be/WZ9MFnUQDdI</t>
  </si>
  <si>
    <t>The Paracast  September 26, 2010 — Nick Redfern with Mark Pilkington</t>
  </si>
  <si>
    <t>Co-host Nicholas Redfern takes us on a fascinating journey of UFO information and disinformation with Mark Pilkington, author of “Mirage Men: An Adventure into Paranoia, Espionage, Psychological Warfare, and UFOs.”
The Paracast Copyright © 2002–2017 The Paracast LLC. For more episodes, visit: https://www.theparacast.com. Custom artwork from: http://absurdbydesign.com/.</t>
  </si>
  <si>
    <t>WZ9MFnUQDdI</t>
  </si>
  <si>
    <t>https://youtu.be/Q369qtkxN6E</t>
  </si>
  <si>
    <t>The Paracast  September 19, 2010 — Clifford Mahooty</t>
  </si>
  <si>
    <t>Co-host Christopher O’Brien joins Gene to introduce an elder for the Zuni tribe making his first radio appearance, Clifford Mahooty, who will discuss Indian legends, including those involving “star people” who came to Earth in ancient times.
The Paracast Copyright © 2002–2017 The Paracast LLC. For more episodes, visit: https://www.theparacast.com. Custom artwork from: http://absurdbydesign.com/.</t>
  </si>
  <si>
    <t>Q369qtkxN6E</t>
  </si>
  <si>
    <t>https://youtu.be/te8qlQ2c1Jw</t>
  </si>
  <si>
    <t>The Paracast  October 3, 2010 — Nick Redfern</t>
  </si>
  <si>
    <t>Co-host Christopher O’Brien joins Gene to present co-host Nicholas Redfern, who joins us to talk about his controversial new book, “Final Events and the Secret Government Group on Demonic UFOs and the Afterlife.”
The Paracast Copyright © 2002–2017 The Paracast LLC. For more episodes, visit: https://www.theparacast.com. Custom artwork from: http://absurdbydesign.com/.</t>
  </si>
  <si>
    <t>te8qlQ2c1Jw</t>
  </si>
  <si>
    <t>https://youtu.be/7CafXLgUfqo</t>
  </si>
  <si>
    <t>The Paracast  October 10, 2010 — Anthony Sanchez</t>
  </si>
  <si>
    <t>This week’s topic: Dulce. The very word conjures up hellish visions of “Nightmare Hall,” bubbling vats filled with human body parts, evil reptoids killing spec op troops invading their underground lair. But is there anything to these fantastic rumors? In this episode, co-host Christopher O’Brienjoins Gene to present Anthony Sanchez, who reveals shocking info about Dulce from a retired Colonel who claims to have worked there.
The Paracast Copyright © 2002–2017 The Paracast LLC. For more episodes, visit: https://www.theparacast.com. Custom artwork from: http://absurdbydesign.com/.</t>
  </si>
  <si>
    <t>7CafXLgUfqo</t>
  </si>
  <si>
    <t>https://youtu.be/IllVbEbj5LM</t>
  </si>
  <si>
    <t>The Paracast  October 24, 2010 — Larry W. Bryant</t>
  </si>
  <si>
    <t>On this week’s show: We explore classic UFO research and the possibility of ET visits. Co-host Christopher O’Brien joins Gene to present a rare appearance by veteran UFO investigator Larry W. Bryant, a noted UFO whistleblower and author of “UFO Politics at the White House: Citizens Rally ‘Round Jimmy Carter’s Promise.”
The Paracast Copyright © 2002–2017 The Paracast LLC. For more episodes, visit: https://www.theparacast.com. Custom artwork from: http://absurdbydesign.com/.</t>
  </si>
  <si>
    <t>IllVbEbj5LM</t>
  </si>
  <si>
    <t>2017 09 15</t>
  </si>
  <si>
    <t>https://youtu.be/497jtr3bCoQ</t>
  </si>
  <si>
    <t>The Paracast  October 17, 2010 — Michael Esposito</t>
  </si>
  <si>
    <t>On this week’s show: Can voices from the beyond be recorded? What are they trying to tell us? Co-host Christopher O’Brien joins Gene to present Electronic Voice Phenomenon (EVP) expert Michael Esposito, who takes us beyond the sonic threshold.
The Paracast Copyright © 2002–2017 The Paracast LLC. For more episodes, visit: https://www.theparacast.com. Custom artwork from: http://absurdbydesign.com/.</t>
  </si>
  <si>
    <t>497jtr3bCoQ</t>
  </si>
  <si>
    <t>https://youtu.be/Du3U0NCo1OI</t>
  </si>
  <si>
    <t>The Paracast  October 31, 2010 — Adam Gorightly</t>
  </si>
  <si>
    <t>Co-host Greg Bishop joins Gene to present fringe culture chronicler (or certified “crackpot historian”) Adam Gorightly, who has been involved in writing and researching the paranormal since the 1980s.
The Paracast Copyright © 2002–2017 The Paracast LLC. For more episodes, visit: https://www.theparacast.com. Custom artwork from: http://absurdbydesign.com/.</t>
  </si>
  <si>
    <t>Du3U0NCo1OI</t>
  </si>
  <si>
    <t>https://youtu.be/QEuLhGGwwN4</t>
  </si>
  <si>
    <t>The Paracast  November 7, 2010 —  Ronald S. Regehr</t>
  </si>
  <si>
    <t>Co-host Christopher O’Brien joins Gene to present veteran UFO researcher Ronald S. Regehr, MUFON’s Deputy Director of Research, who will recount over 50 years of on-site research into some of the major sightings of the 20th and 21st centuries.
The Paracast Copyright © 2002–2017 The Paracast LLC. For more episodes, visit: https://www.theparacast.com. Custom artwork from: http://absurdbydesign.com/.</t>
  </si>
  <si>
    <t>QEuLhGGwwN4</t>
  </si>
  <si>
    <t>https://youtu.be/m8eE11uyB18</t>
  </si>
  <si>
    <t>The Paracast  November 14, 2010 — Dr. Frank Salisbury</t>
  </si>
  <si>
    <t>On this week’s show: Co-host Christopher O’Brien joins Gene to present a rare radio appearance by Dr. Frank Salisbury, a noted scientist and long-time UFO researcher, and author of “The Utah UFO Display: A Scientist’s Report.” You’ll learn about the history of UFO investigation and about the prospects for disclosure in the 21st century.
The Paracast Copyright © 2002–2017 The Paracast LLC. For more episodes, visit: https://www.theparacast.com. Custom artwork from: http://absurdbydesign.com/.</t>
  </si>
  <si>
    <t>m8eE11uyB18</t>
  </si>
  <si>
    <t>https://youtu.be/E1orkMZDYaw</t>
  </si>
  <si>
    <t>The Paracast  November 21, 2010 — Dr. Jacques Vallee</t>
  </si>
  <si>
    <t>Co-host Christopher O’Brien joins Gene to present a special episode, featuring the return of Dr. Jacques Vallee to The Paracast. This wide-ranging discussion will include his newest book, coauthored with Chris Aubeck, entitled “Wonders in the Sky: Unexplained Aerial Objects from Antiquity to Modern Times.”
The Paracast Copyright © 2002–2017 The Paracast LLC. For more episodes, visit: https://www.theparacast.com. Custom artwork from: http://absurdbydesign.com/.</t>
  </si>
  <si>
    <t>E1orkMZDYaw</t>
  </si>
  <si>
    <t>https://youtu.be/IOPged8VW1U</t>
  </si>
  <si>
    <t>The Paracast  November 29, 2010 — Tracy Torme</t>
  </si>
  <si>
    <t>Co-host Christopher O’Brien joins Gene to present producer/writer Tracy Torme, who will cover his work on science fiction television (including Star Trek: Next Generation), along with Hollywood and the media’s role in shaping public perception of UFOs.
The Paracast Copyright © 2002–2017 The Paracast LLC. For more episodes, visit: https://www.theparacast.com. Custom artwork from: http://absurdbydesign.com/.</t>
  </si>
  <si>
    <t>IOPged8VW1U</t>
  </si>
  <si>
    <t>https://youtu.be/bIj37j_b7k8</t>
  </si>
  <si>
    <t>The Paracast  December 5, 2010 — Jim Moseley</t>
  </si>
  <si>
    <t>Co-host Christopher O’Brien joins Gene to present the UFO field’s famous “trickster” himself, Jim Moseley, editor and publisher of “Saucer Smear,” a thought-provoking publication that emphasizes the unique personalities in the field, and their eccentricities.
The Paracast Copyright © 2002–2017 The Paracast LLC. For more episodes, visit: https://www.theparacast.com. Custom artwork from: http://absurdbydesign.com/.</t>
  </si>
  <si>
    <t>bIj37j_b7k8</t>
  </si>
  <si>
    <t>https://youtu.be/rr8oxVum370</t>
  </si>
  <si>
    <t>The Paracast  December 12, 2010 — Gary A. David</t>
  </si>
  <si>
    <t>Co-host Christopher O’Brien joins Gene to introduce independent researcher and author Gary A. David, author of “The Kivas of Heaven: Ancient Hopi Starlore,” who speaks on Indian legends, prophecies and the influence of the “star people” in Earthly life.
The Paracast Copyright © 2002–2017 The Paracast LLC. For more episodes, visit: https://www.theparacast.com. Custom artwork from: http://absurdbydesign.com/.</t>
  </si>
  <si>
    <t>rr8oxVum370</t>
  </si>
  <si>
    <t>https://youtu.be/jhRdOcQNSKI</t>
  </si>
  <si>
    <t>The Paracast  December 19, 2010 — Nick Redfern</t>
  </si>
  <si>
    <t>Co-hosts Christopher O’Brien and Nicholas Redfern join Gene to discuss Nick’s provocative new book, “The NASA Conspiracies: The Truth Behind the Moon Landings, Censored Photos , and The Face on Mars.” Explore all the strange theories that surround our attempts to explore outer space.
The Paracast Copyright © 2002–2017 The Paracast LLC. For more episodes, visit: https://www.theparacast.com. Custom artwork from: http://absurdbydesign.com/.</t>
  </si>
  <si>
    <t>jhRdOcQNSKI</t>
  </si>
  <si>
    <t>https://youtu.be/GJwgFhcpn6Q</t>
  </si>
  <si>
    <t>The Paracast  December 26, 2010 — Greg Bishop, Tim Beckley, Claudia Cunningham &amp; Allen Greenfield</t>
  </si>
  <si>
    <t>Co-hosts Christopher O’Brien and Greg Bishop join Gene to conduct a special “In Search of the Men in Black” roundtable. Are the MIB real government agents, jokesters, psychic beings, or alien visitors? Along for the ride are Tim “Mr. UFO” Beckley, Claudia Cunningham, and T. Allen Greenfield.
The Paracast Copyright © 2002–2017 The Paracast LLC. For more episodes, visit: https://www.theparacast.com. Custom artwork from: http://absurdbydesign.com/.</t>
  </si>
  <si>
    <t>GJwgFhcpn6Q</t>
  </si>
  <si>
    <t>2017 09 14</t>
  </si>
  <si>
    <t>https://youtu.be/yrWei63xg1w</t>
  </si>
  <si>
    <t>The Paracast  January 2, 2011 — Dr. John Brandenburg</t>
  </si>
  <si>
    <t>Co-host Christopher O’Brien joins Gene to present plasma physicist Dr. John Brandenburg, author of the forthcoming book, “Life and Death on Mars: The New Mars Synthesis.” Discover fascinating facts and theories about the amazing history of the Red Planet.
The Paracast Copyright © 2002–2017 The Paracast LLC. For more episodes, visit: https://www.theparacast.com. Custom artwork from: http://absurdbydesign.com/.</t>
  </si>
  <si>
    <t>yrWei63xg1w</t>
  </si>
  <si>
    <t>https://youtu.be/gACF_AEjlGk</t>
  </si>
  <si>
    <t>The Paracast  January 9, 2011 — Stanton T. Friedman</t>
  </si>
  <si>
    <t>Co-host Christopher O’Brien joins Gene to present the return of nuclear physicist and UFO authority Stanton T. Friedman, who will cover not just the history of research into the enigma, but the possibilities that, at long last, we might be finding the evidence needed to convince mainstream science that they are real.
The Paracast Copyright © 2002–2017 The Paracast LLC. For more episodes, visit: https://www.theparacast.com. Custom artwork from: http://absurdbydesign.com/.</t>
  </si>
  <si>
    <t>gACF_AEjlGk</t>
  </si>
  <si>
    <t>https://youtu.be/IW0VGpwS0qs</t>
  </si>
  <si>
    <t>The Paracast  January 16, 2011 — Jerome Clark</t>
  </si>
  <si>
    <t>Co-host Christopher O’Brien joins Gene to present UFO historian Jerome Clark, author of such works as “The UFO Encyclopedia” and “Hidden Realms, Lost Civilizations, and Beings from Other Worlds,”delivers a fascinating overview of UFO research and some of the related mysteries.
The Paracast Copyright © 2002–2017 The Paracast LLC. For more episodes, visit: https://www.theparacast.com. Custom artwork from: http://absurdbydesign.com/.</t>
  </si>
  <si>
    <t>IW0VGpwS0qs</t>
  </si>
  <si>
    <t>https://youtu.be/BC6sADte5TE</t>
  </si>
  <si>
    <t>The Paracast  January 23, 2011 — Clifford Clift</t>
  </si>
  <si>
    <t>Co-host Christopher O’Brien joins Gene to present MUFON’s International Director, Clifford Clift, who explores the history of the UFO research body, their approach to investigations, and some of the most significant cases they’ve explored.
The Paracast Copyright © 2002–2017 The Paracast LLC. For more episodes, visit: https://www.theparacast.com. Custom artwork from: http://absurdbydesign.com/.</t>
  </si>
  <si>
    <t>BC6sADte5TE</t>
  </si>
  <si>
    <t>https://youtu.be/riSRufSAogU</t>
  </si>
  <si>
    <t>The Paracast  January 30, 2011 — George Filer</t>
  </si>
  <si>
    <t>Co-host Christopher O’Brien joins Gene to introduce MUFON Eastern Director George Filer, a long-time UFO researcher who publishes an online newsletter, Filer’s Files, which contains up-to-date information on recent sightings and other developments. During this exclusive interview, Filer will detail some of his own UFO encounters when he was an Air Force pilot.
The Paracast Copyright © 2002–2017 The Paracast LLC. For more episodes, visit: https://www.theparacast.com. Custom artwork from: http://absurdbydesign.com/.</t>
  </si>
  <si>
    <t>riSRufSAogU</t>
  </si>
  <si>
    <t>https://youtu.be/V28sKW5ZpYc</t>
  </si>
  <si>
    <t>The Paracast  February 6, 2011 — David Halperin</t>
  </si>
  <si>
    <t>On this week’s show: Co-host Christopher O’Brien joins Gene to introduce long-time UFO researcher David Halperin, who began his UFO studies as a teenager, explored UFOs in connection with ancient religious traditions of heavenly ascension and the visions of Ezekiel, and other events. He is author of a novel based on his life as a teen UFO researcher, “Journal of a UFO Investigator: A Novel.”
The Paracast Copyright © 2002–2017 The Paracast LLC. For more episodes, visit: https://www.theparacast.com. Custom artwork from: http://absurdbydesign.com/.</t>
  </si>
  <si>
    <t>V28sKW5ZpYc</t>
  </si>
  <si>
    <t>https://youtu.be/MksJxKpsxR0</t>
  </si>
  <si>
    <t>The Paracast  February 13, 2011 — Jari Mikkola</t>
  </si>
  <si>
    <t>Co-host Christopher O’Brien joins Gene to present UFO and paranormal investigator Jari Mikkola, of The Dimension Zone, who provides a detailed analysis of a series of films, posted online, which purportedly depict a UFO flying over Temple Mount in Jerusalem, Israel.
The Paracast Copyright © 2002–2017 The Paracast LLC. For more episodes, visit: https://www.theparacast.com. Custom artwork from: http://absurdbydesign.com/.</t>
  </si>
  <si>
    <t>MksJxKpsxR0</t>
  </si>
  <si>
    <t>2017 09 13</t>
  </si>
  <si>
    <t>https://youtu.be/XV-I9FcCWIM</t>
  </si>
  <si>
    <t>The Paracast  February 20, 2011 — James Carrion</t>
  </si>
  <si>
    <t>Co-host Christopher O’Brien joins Gene to present James Carrion, a former International Director of the Mutual UFO Network, who explains the curious circumstances behind his departure from the organization, and his disenchantment with the state of UFO research.
The Paracast Copyright © 2002–2017 The Paracast LLC. For more episodes, visit: https://www.theparacast.com.</t>
  </si>
  <si>
    <t>XV-I9FcCWIM</t>
  </si>
  <si>
    <t>https://youtu.be/u8JDMdJA198</t>
  </si>
  <si>
    <t>The Paracast  February 27, 2011 — 5th Anniversary Show with Greg Bishop and Paul Kimball</t>
  </si>
  <si>
    <t>The Paracast is five years old, as we gather together three of our co-hosts to talk shop, and answer your questions about the state of paranormal research, and whether, if ever, solutions will be found. Joining the session are co-host Christopher O’Brien, guest co-host Greg Bishop, and former co-host Paul Kimball.
The Paracast Copyright © 2002–2017 The Paracast LLC. For more episodes, visit: https://www.theparacast.com. Custom artwork from: http://absurdbydesign.com/.</t>
  </si>
  <si>
    <t>u8JDMdJA198</t>
  </si>
  <si>
    <t>https://youtu.be/J2ON53dP0vQ</t>
  </si>
  <si>
    <t>The Paracast  March 6, 2011 — Richard M. Dolan, Kathleen Marden, and Rosemary Ellen Guiley</t>
  </si>
  <si>
    <t>Gene and Chris present cutting-edge interviews direct from the 2011 International UFO Congress in Fountain Hills/Scottsdale, Arizona. The lineup begins with Richard M. Dolan, who discusses the new book he co-authored with Bryce Zabel, “A.D. After Disclosure,” continues with UFO abduction researcher Kathleen Marden, and concludes with prolific paranormal author and investigator Rosemary Ellen Guiley.
The Paracast Copyright © 2002–2017 The Paracast LLC. For more episodes, visit: https://www.theparacast.com. Custom artwork from: http://absurdbydesign.com/.</t>
  </si>
  <si>
    <t>J2ON53dP0vQ</t>
  </si>
  <si>
    <t>https://youtu.be/ZOLz9g-Y0ic</t>
  </si>
  <si>
    <t>The Paracast  March 13, 2011 — John B. Alexander, Ph.D.</t>
  </si>
  <si>
    <t>Gene and Chris introduce John B. Alexander, Ph.D, author of “UFOs: Myths, Conspiracies, and Realities.” He’ll discuss his ongoing research, and what the government knows and doesn’t know about the subject.
The Paracast Copyright © 2002–2017 The Paracast LLC. For more episodes, visit: https://www.theparacast.com. Custom artwork from: http://absurdbydesign.com/.</t>
  </si>
  <si>
    <t>ZOLz9g-Y0ic</t>
  </si>
  <si>
    <t>https://youtu.be/CSasj_Erqbg</t>
  </si>
  <si>
    <t>The Paracast  March 27, 2011 — Richard Sauder, Ph.D.</t>
  </si>
  <si>
    <t>Gene and Chris present a rare appearance by Richard Sauder, Ph.D., a researcher who has explored the incredible mystery of underground bases and government conspiracies. Where are they, and what purpose do they serve? His books include, “Hidden in Plain Sight: Beyond the X-Files.”
The Paracast Copyright © 2002–2017 The Paracast LLC. For more episodes, visit: https://www.theparacast.com. Custom artwork from: http://absurdbydesign.com/.</t>
  </si>
  <si>
    <t>CSasj_Erqbg</t>
  </si>
  <si>
    <t>https://youtu.be/9I4-YAv8vKQ</t>
  </si>
  <si>
    <t>The Paracast  March 20, 2011 — John Brandenburg, Ph.D.</t>
  </si>
  <si>
    <t>Gene and Chris present an encore appearance by plasma physicist Dr. John Brandenburg, author of “Life and Death on Mars: The New Mars Synthesis.” What’s the source of our endless fascination with the Red Planet, and was Mars ever the source of intelligent life?
The Paracast Copyright © 2002–2017 The Paracast LLC. For more episodes, visit: https://www.theparacast.com. Custom artwork from: http://absurdbydesign.com/.</t>
  </si>
  <si>
    <t>9I4-YAv8vKQ</t>
  </si>
  <si>
    <t>https://youtu.be/dKAZM422s6k</t>
  </si>
  <si>
    <t>The Paracast  April 3, 2011 — Rosemary Ellen Guiley and Philip Imbrogno</t>
  </si>
  <si>
    <t>Gene and Chris present Rosemary Ellen Guiley and Philip Imbrogno, authors of “The Vengeful Djinn: Unveiling the Hidden Agenda of Genies,” which depicts an ancient race of supernatural beings that reportedly exists in a parallel universe.
NOTE: This episode was broadcast before Imbrogno was exposed as having fake educational and military credentials, but is posted to give the listener an idea of the sort of misleading information he presented over the years.
The Paracast Copyright © 2002–2017 The Paracast LLC. For more episodes, visit: https://www.theparacast.com. Custom artwork from: http://absurdbydesign.com/.</t>
  </si>
  <si>
    <t>dKAZM422s6k</t>
  </si>
  <si>
    <t>https://youtu.be/M7diG9aqxBE</t>
  </si>
  <si>
    <t>The Paracast  April 10, 2011 — Jesse Ventura</t>
  </si>
  <si>
    <t>Gene and Chris present Former Governor Jesse Ventura, a conspiracy theorist and author of “63 Documents the Government Doesn’t Want You to Read,” who talks about the Kennedy assassination and other fascinating conspiracies in modern history.
The Paracast Copyright © 2002–2017 The Paracast LLC. For more episodes, visit: https://www.theparacast.com. Custom artwork from: http://absurdbydesign.com/.</t>
  </si>
  <si>
    <t>M7diG9aqxBE</t>
  </si>
  <si>
    <t>https://youtu.be/XaKzQrj9Ulc</t>
  </si>
  <si>
    <t>The Paracast  April 17, 2011 — Benjamin Radford</t>
  </si>
  <si>
    <t>Gene and Chris present Benjamin Radford, an editor for Skeptical Inquirer, and author of “Tracking the Chupacabra: The Vampire Beast in Fact, Fiction, and Folklore.” Are reports of such creatures real, fanciful — what?
The Paracast Copyright © 2002–2017 The Paracast LLC. For more episodes, visit: https://www.theparacast.com. Custom artwork from: http://absurdbydesign.com/.</t>
  </si>
  <si>
    <t>XaKzQrj9Ulc</t>
  </si>
  <si>
    <t>https://youtu.be/p8NVBSxjh38</t>
  </si>
  <si>
    <t>The Paracast  May 15, 2011 — Tim “Mr. UFO” Beckley and Tim Swartz</t>
  </si>
  <si>
    <t>Gene and Chris take a fascinating journey through the history of UFO research with Tim “Mr. UFO” Beckley, who has been active since his teenaged years in the 1960s, and prolific paranormal author Tim Swartz.
The Paracast Copyright © 2002–2017 The Paracast LLC. For more episodes, visit: https://www.theparacast.com. Custom artwork from: http://absurdbydesign.com/.</t>
  </si>
  <si>
    <t>p8NVBSxjh38</t>
  </si>
  <si>
    <t>2017 09 12</t>
  </si>
  <si>
    <t>https://youtu.be/3mMXSTDpIFw</t>
  </si>
  <si>
    <t>The Paracast  April 24, 2011 — Micah A. Hanks</t>
  </si>
  <si>
    <t>ene and Chris present an encore appearance by paranormal investigator and writer Micah A. Hanks, publisher of The Gralien Report, who will deliver new information about the legendary “Mothman” creature of West Virginia, and other compelling mysteries.
The Paracast Copyright © 2002–2017 The Paracast LLC. For more episodes, visit: https://www.theparacast.com. Custom artwork from: http://absurdbydesign.com/.</t>
  </si>
  <si>
    <t>3mMXSTDpIFw</t>
  </si>
  <si>
    <t>https://youtu.be/KvHDEdpbEpg</t>
  </si>
  <si>
    <t>The Paracast  May 1, 2011 — Joshua P. Warren</t>
  </si>
  <si>
    <t>Gene and Chris present long-time paranormal investigator Joshua P. Warren, author of “Poor Man’s Paranormal: A Manual on Using Household Items to Document Ghosts, UFOs, Cryptids &amp; Psychic Activity Right Now.” You’ll discover how to explore the strange and unknown without buying budget-busting gear.
The Paracast Copyright © 2002–2017 The Paracast LLC. For more episodes, visit: https://www.theparacast.com. Custom artwork from: http://absurdbydesign.com/.</t>
  </si>
  <si>
    <t>KvHDEdpbEpg</t>
  </si>
  <si>
    <t>https://youtu.be/3WnvvW891bQ</t>
  </si>
  <si>
    <t>The Paracast  May 8, 2011 — Grant Cameron</t>
  </si>
  <si>
    <t>Gene and Chris attempt to explore what the U.S. Presidents and other government officials knew and didn’t know about UFOs and their possible reality with Grant Cameron, who presents his evidence on The Presidents UFO Website.
The Paracast Copyright © 2002–2017 The Paracast LLC. For more episodes, visit: https://www.theparacast.com. Custom artwork from: http://absurdbydesign.com/.</t>
  </si>
  <si>
    <t>3WnvvW891bQ</t>
  </si>
  <si>
    <t>https://youtu.be/jQwzBziz5RU</t>
  </si>
  <si>
    <t>The Paracast  May 22, 2011 — Gene and Chris Talk Shop</t>
  </si>
  <si>
    <t>Gene and Chris talk “shop,” as we discuss our research over the years, and fearlessly answer questions posted by our forum members about anything and everything, including our favorite movies, favorite paranormal books, and, of course, our least-favorite episodes of The Paracast.
The Paracast Copyright © 2002–2017 The Paracast LLC. For more episodes, visit: https://www.theparacast.com. Custom artwork from: http://absurdbydesign.com/.</t>
  </si>
  <si>
    <t>jQwzBziz5RU</t>
  </si>
  <si>
    <t>https://youtu.be/Kmh2mFSe1pM</t>
  </si>
  <si>
    <t>The Paracast  May 29, 2011 — Joshua Shapiro</t>
  </si>
  <si>
    <t>Gene and Chris explore the magic and mystery of crystal skulls with one of the pioneers in the field, researcher Joshua Shapiro. Are these quartz artifacts simple artistic constructions, or do they harbor mystical or advanced scientific properties?
The Paracast Copyright © 2002–2017 The Paracast LLC. For more episodes, visit: https://www.theparacast.com. Custom artwork from: http://absurdbydesign.com/.</t>
  </si>
  <si>
    <t>Kmh2mFSe1pM</t>
  </si>
  <si>
    <t>https://youtu.be/Kx5zzT8BN_w</t>
  </si>
  <si>
    <t>The Paracast  June 5, 2011 — Kenneth F. Thomas</t>
  </si>
  <si>
    <t>Gene and Chris reintroduce noted parapolitics author Kenneth F. Thomas, publisher of Steamshovel Press, who will discuss the new revision of his famous book about the curious events surrounding the Maury Island UFO incident. He’ll also cover the classic conspiracies, such as the Kennedy assassination.
The Paracast Copyright © 2002–2017 The Paracast LLC. For more episodes, visit: https://www.theparacast.com. Custom artwork from: http://absurdbydesign.com/.</t>
  </si>
  <si>
    <t>Kx5zzT8BN_w</t>
  </si>
  <si>
    <t>https://youtu.be/VElo-An5cLg</t>
  </si>
  <si>
    <t>The Paracast  June 12, 2011 — Colin Bennett</t>
  </si>
  <si>
    <t>Gene and Chris explore the early history of UFO research with author Colin Bennett, author of a new edition of “Flying Saucers over the White House: The Inside Story of Captain Edward J. Ruppelt and His Official U.S. Airforce Investigation of UFOs.”
The Paracast Copyright © 2002–2017 The Paracast LLC. For more episodes, visit: https://www.theparacast.com. Custom artwork from: http://absurdbydesign.com/.</t>
  </si>
  <si>
    <t>VElo-An5cLg</t>
  </si>
  <si>
    <t>2017 09 11</t>
  </si>
  <si>
    <t>https://youtu.be/VpbYkp6Me0g</t>
  </si>
  <si>
    <t>The Paracast  June 19, 2011 — Nick Redfern</t>
  </si>
  <si>
    <t>Gene and Chris explore the incredible mystery of the Men In Black with Nicholas Redfern, author of “The Real Men In Black: Evidence, Famous Cases, and True Stories of These Mysterious Men and their Connection to UFO Phenomena.” Real, fake, jokesters, government agents, or evidence of frightening paranormal encounters?
The Paracast Copyright © 2002–2017 The Paracast LLC. For more episodes, visit: https://www.theparacast.com. Custom artwork from: http://absurdbydesign.com/.</t>
  </si>
  <si>
    <t>VpbYkp6Me0g</t>
  </si>
  <si>
    <t>https://youtu.be/MzNDB2wBaFc</t>
  </si>
  <si>
    <t>The Paracast  June 26, 2011 — Stephen Mehler</t>
  </si>
  <si>
    <t>Gene and Chris revisit the mystery of crystal skulls with archeologist Stephen Mehler. This has been one of the most controversial topics on our forums in recent weeks. You’ll hear fascinating discussions about mysterious objects, ancient mysteries, the Rosicrucian Order, and other topics.
The Paracast Copyright © 2002–2017 The Paracast LLC. For more episodes, visit: https://www.theparacast.com. Custom artwork from: http://absurdbydesign.com/.</t>
  </si>
  <si>
    <t>MzNDB2wBaFc</t>
  </si>
  <si>
    <t>https://youtu.be/WGdRoaOEyyI</t>
  </si>
  <si>
    <t>The Paracast  July 3, 2011 — Paul Bannister, the “Tabloid Man”</t>
  </si>
  <si>
    <t>Gene and Chris introduce former National Enquirer reporter Paul Bannister, author of “Tabloid Man and the Baffling Chair of Death.” Learn about the incredible supernatural and conspiracy stories he’s covered over the years.
The Paracast Copyright © 2002–2017 The Paracast LLC. For more episodes, visit: https://www.theparacast.com. Custom artwork from: http://absurdbydesign.com/.</t>
  </si>
  <si>
    <t>WGdRoaOEyyI</t>
  </si>
  <si>
    <t>https://youtu.be/qradn_vmrfE</t>
  </si>
  <si>
    <t>The Paracast  July 17, 2011 — Dennis Balthaser</t>
  </si>
  <si>
    <t>Gene and Chris present veteran UFO researcher Dennis Balthaser, who has become extremely disenchanted with the state of UFO research, and is seriously considering whether to leave the field. He’ll deliver an update about the legendary 1947 Roswell UFO crash, and will also discuss his long-time interest in the mysteries of the Great Pyramid.
The Paracast Copyright © 2002–2017 The Paracast LLC. For more episodes, visit: https://www.theparacast.com. Custom artwork from: http://absurdbydesign.com/.</t>
  </si>
  <si>
    <t>qradn_vmrfE</t>
  </si>
  <si>
    <t>https://youtu.be/xX_DmtrC4DM</t>
  </si>
  <si>
    <t>The Paracast  July 10, 2011 — Jim Moseley</t>
  </si>
  <si>
    <t>Gene and Chris are joined by the irrepressible Jim Moseley, Editor/Publisher of Saucer Smear, who will discuss the fakes and the outright frauds he has discovered, and sometimes exposed, in the UFO field since the 1950s.
The Paracast Copyright © 2002–2017 The Paracast LLC. For more episodes, visit: https://www.theparacast.com. Custom artwork from: http://absurdbydesign.com/.</t>
  </si>
  <si>
    <t>xX_DmtrC4DM</t>
  </si>
  <si>
    <t>https://youtu.be/pBt9V2eZqhs</t>
  </si>
  <si>
    <t>The Paracast  July 24, 2011 — Don Ecker</t>
  </si>
  <si>
    <t>ene and Chris present long-time investigative UFO journalist Don Ecker, a forum moderator for The Paracast, and host of the Dark Matters radio show. Ecker will focus mostly on the frauds he has exposed in the UFO field, but he will also bring you up to date on all sorts of incredible lunar mysteries.
The Paracast Copyright © 2002–2017 The Paracast LLC. For more episodes, visit: https://www.theparacast.com. Custom artwork from: http://absurdbydesign.com/.</t>
  </si>
  <si>
    <t>pBt9V2eZqhs</t>
  </si>
  <si>
    <t>https://youtu.be/aoGditCcxks</t>
  </si>
  <si>
    <t>The Paracast  July 31, 2011 — Paul Budding</t>
  </si>
  <si>
    <t>Gene and Chris introduce researcher Paul Budding, of The Serious New UFOlogy Institute, who has explored both the so-called “Old” Ufology and the “New Ufology,” not to mention Jungian psychology.
The Paracast Copyright © 2002–2017 The Paracast LLC. For more episodes, visit: https://www.theparacast.com. Custom artwork from: http://absurdbydesign.com/.</t>
  </si>
  <si>
    <t>aoGditCcxks</t>
  </si>
  <si>
    <t>2017 09 10</t>
  </si>
  <si>
    <t>https://youtu.be/FNpo02zBFcg</t>
  </si>
  <si>
    <t>The Paracast  August 7, 2011 — Robert Hastings</t>
  </si>
  <si>
    <t>Gene and Chris present a return visit by UFO investigator Robert Hastings, author of “UFOs and Nukes: Extraordinary Encounters at Nuclear Weapons Sites,” which covers sightings of UFOs in and around nuclear weapons facilities around the world. We’ll also present listener questions about his research.
The Paracast Copyright © 2002–2017 The Paracast LLC. For more episodes, visit: https://www.theparacast.com. Custom artwork from: http://absurdbydesign.com/.</t>
  </si>
  <si>
    <t>FNpo02zBFcg</t>
  </si>
  <si>
    <t>https://youtu.be/lmOPAK_SflM</t>
  </si>
  <si>
    <t>The Paracast  August 14, 2011 — David Kaiser</t>
  </si>
  <si>
    <t>Gene and Chris have an enjoyable and freewheeling visit with scientist David Kaiser, a professor at MIT and author of “How the Hippies Saved Physics: Science, Counterculture, and the Quantum Revival.” Discover the strange world of quantum theory and other cutting edge scientific studies, and how they might relate to the paranormal.
The Paracast Copyright © 2002–2017 The Paracast LLC. For more episodes, visit: https://www.theparacast.com. Custom artwork from: http://absurdbydesign.com/.</t>
  </si>
  <si>
    <t>lmOPAK_SflM</t>
  </si>
  <si>
    <t>https://youtu.be/QdakbO2hzXk</t>
  </si>
  <si>
    <t>The Paracast  September 10, 2017 — Daniel Liszt, the Dark Journalist</t>
  </si>
  <si>
    <t>Gene and Chris present Daniel Liszt, also known as the Dark Journalist, who discusses his investigations of such controversial figures in paranormal research as Corey Goode. If you NetSearch Goode's background (and those who surround him), Daniel Liszt's work will be at the top of your search. He has uncovered disturbing revelations about Goode and his business manager, 'Emma Gold,' aka Roger R. Remseur aka Roger Richards and suggestions of an attempt to create a "cult" around Goode. Find out who is behind "Cory's kids" and why are young people being targeted by forces that appear to be promoting fantastic messages by so-called "blue avians?" Oh, and you'll also hear a discussion about the political impact of the alternative media.
The Paracast Copyright © 2002–2017 The Paracast LLC. For more episodes, visit: https://www.theparacast.com. Custom artwork from: http://absurdbydesign.com/.</t>
  </si>
  <si>
    <t>QdakbO2hzXk</t>
  </si>
  <si>
    <t>https://youtu.be/jND6-_s4OCg</t>
  </si>
  <si>
    <t>The Paracast  August 21, 2011 — Leslie Kean</t>
  </si>
  <si>
    <t>Gene and Chris present a return appearance from Leslie Kean, cofounder of the Coalition for Freedom of Information, and author of “UFOs: Generals, Pilots and Government Officials Go On the Record.” The book has gone into paperback, The History Channel is featuring a documentary based on the book, entitled “Secret Access: UFOs on the Record,” and Leslie will provide an update on her ongoing research.
The Paracast Copyright © 2002–2017 The Paracast LLC. For more episodes, visit: https://www.theparacast.com. Custom artwork from: http://absurdbydesign.com/.</t>
  </si>
  <si>
    <t>jND6-_s4OCg</t>
  </si>
  <si>
    <t>https://youtu.be/ZNQ_duReVQg</t>
  </si>
  <si>
    <t>The Paracast  August 28, 2011 — Don Ecker and David Hatcher Childress</t>
  </si>
  <si>
    <t>Gene and Chris present a special lunar roundtable, exploring the incredible mysteries on the Moon, and why we haven’t returned. Our guests include researcher Don Ecker, a forum moderator for The Paracast, and host of the Dark Matters radio show, and author, publisher and world traveler David Hatcher Childress.
The Paracast Copyright © 2002–2017 The Paracast LLC. For more episodes, visit: https://www.theparacast.com. Custom artwork from: http://absurdbydesign.com/.</t>
  </si>
  <si>
    <t>ZNQ_duReVQg</t>
  </si>
  <si>
    <t>https://youtu.be/w0vNW12HSUg</t>
  </si>
  <si>
    <t>The Paracast  September 4, 2011 — Andrew B. Colvin</t>
  </si>
  <si>
    <t>Gene and Chris present Fortean investigator Andrew B. Colvin, author of “The Mothman Speaks: Candid Conversations Concerning Cosmic Conundrums – Cryptic Creatures, Chimeras, Contactees, and the Cleverly Coded Coincidences of the Collective Unconscious (Volume 1).” You’ll learn about Mothman encounters, military/UFO disinformation and other fascinating subjects, not to mention Andrew’s recent UFO sighting report, which includes photographic evidence.
The Paracast Copyright © 2002–2017 The Paracast LLC. For more episodes, visit: https://www.theparacast.com. Custom artwork from: http://absurdbydesign.com/.</t>
  </si>
  <si>
    <t>w0vNW12HSUg</t>
  </si>
  <si>
    <t>https://youtu.be/8iyJM74486A</t>
  </si>
  <si>
    <t>The Paracast  September 11, 2001 — Lamont Wood</t>
  </si>
  <si>
    <t>Gene and Chris discuss the incredible discoveries of strangely advanced artifacts around the world with Lamont Wood, author of “Out of Place in Time and Space: Inventions, Beliefs, and Artistic Anomalies That Were Impossibly Ahead of Their Time.” Ancient astronauts, advanced civilizations on Earth — what do these amazing objects represent?
The Paracast Copyright © 2002–2017 The Paracast LLC. For more episodes, visit: https://www.theparacast.com. Custom artwork from: http://absurdbydesign.com/.</t>
  </si>
  <si>
    <t>8iyJM74486A</t>
  </si>
  <si>
    <t>https://youtu.be/LYGXG72C8tk</t>
  </si>
  <si>
    <t>The Paracast  September 18, 2011 — Peter Robbins</t>
  </si>
  <si>
    <t>Gene and Chris present a return appearance from Peter Robbins, a founding member and Advisory  Board member of Budd Hopkins’ Intruders Foundation, and author of “Left at East Gate: A First-Hand Account of the Rendlesham Forest UFO Incident, Its Cover-up, and Investigation,” which was co-authored by Larry Warren.
The Paracast Copyright © 2002–2017 The Paracast LLC. For more episodes, visit: https://www.theparacast.com. Custom artwork from: http://absurdbydesign.com/.</t>
  </si>
  <si>
    <t>LYGXG72C8tk</t>
  </si>
  <si>
    <t>https://youtu.be/mCLSN3TbrgM</t>
  </si>
  <si>
    <t>The Paracast  October 2, 2011 — Eric Altman and Dave Dragosin</t>
  </si>
  <si>
    <t>Gene and Chris explore the amazing world of cryptozoology, as we discuss such amazing creatures as Bigfoot with long-time researchers Eric Altman and Dave Dragosin, from the Pennsylvania Bigfoot Society. You’ll learn about what we’ve discovered about these beings and whether their reality can be proven.
The Paracast Copyright © 2002–2017 The Paracast LLC. For more episodes, visit: https://www.theparacast.com. Custom artwork from: http://absurdbydesign.com/.</t>
  </si>
  <si>
    <t>mCLSN3TbrgM</t>
  </si>
  <si>
    <t>https://youtu.be/hR0xgNt30gc</t>
  </si>
  <si>
    <t>The Paracast  September 25, 2011 — John B. Alexander and Stanton T. Friedman</t>
  </si>
  <si>
    <t>Gene and Chris present a “Great Debate” on whether there is UFO secrecy with John B. Alexander, Ph.D, author of “UFOs: Myths, Conspiracies, and Realities” and nuclear physicist and UFO authority Stanton T. Friedman. We also ask the questions you posted in our forums.
The Paracast Copyright © 2002–2017 The Paracast LLC. For more episodes, visit: https://www.theparacast.com. Custom artwork from: http://absurdbydesign.com/.</t>
  </si>
  <si>
    <t>hR0xgNt30gc</t>
  </si>
  <si>
    <t>2017 09 09</t>
  </si>
  <si>
    <t>https://youtu.be/t_inYAa8wD0</t>
  </si>
  <si>
    <t>The Paracast  October 9, 2011 — Jerome Clark</t>
  </si>
  <si>
    <t>Gene and Chris present a return visit from UFO historian Jerome Clark, author of such works as “The UFO Encyclopedia” and “Hidden Realms, Lost Civilizations, and Beings from Other Worlds,” delivers a fascinating overview of UFO research and some of the related mysteries. He’ll also answer the questions you posted in our community forums.
The Paracast Copyright © 2002–2017 The Paracast LLC. For more episodes, visit: https://www.theparacast.com. Custom artwork from: http://absurdbydesign.com/.</t>
  </si>
  <si>
    <t>t_inYAa8wD0</t>
  </si>
  <si>
    <t>https://youtu.be/yVgLm3ansKo</t>
  </si>
  <si>
    <t>The Paracast  October 16, 2011 — Aaron Kaplan</t>
  </si>
  <si>
    <t>Gene and Chris present a very unusual episode, featuring Aaron Kaplan, author of “Deep Analysis: Frightening Conclusion,”which purports to link a number of historical events to create what he believes to be a compelling picture about humanity’s future. With the permission of the author, we have posted a copy for you to download in The Paracast Community Forums.
The Paracast Copyright © 2002–2017 The Paracast LLC. For more episodes, visit: https://www.theparacast.com. Custom artwork from: http://absurdbydesign.com/.</t>
  </si>
  <si>
    <t>yVgLm3ansKo</t>
  </si>
  <si>
    <t>https://youtu.be/1h7Rzt2HCb0</t>
  </si>
  <si>
    <t>The Paracast November 6, 2011 — Philip Coppens</t>
  </si>
  <si>
    <t>Gene and Chris explore the amazing legends of ancient astronauts with Philip Coppens, author of “The Ancient Alien Question: A New Inquiry Into the Existence, Evidence, and Influence of Ancient Visitors.” Did extraterrestrials visit Earth in our early history, and perhaps influence the development of human civilizations?
The Paracast Copyright © 2002–2017 The Paracast LLC. For more episodes, visit: https://www.theparacast.com. Custom artwork from: http://absurdbydesign.com/.</t>
  </si>
  <si>
    <t>1h7Rzt2HCb0</t>
  </si>
  <si>
    <t>https://youtu.be/SJOvI6NikPE</t>
  </si>
  <si>
    <t>The Paracast  October 23, 2011 — A.J. Gevaerd</t>
  </si>
  <si>
    <t>Gene and Chris present noted Brazilian UFO expert A.J. Gevaerd, editor of the Brazilian UFO Magazine. He’ll be focusing on the ongoing disclosure of UFO documents by the Brazilian government and the key cases he’s investigated.
The Paracast Copyright © 2002–2017 The Paracast LLC. For more episodes, visit: https://www.theparacast.com. Custom artwork from: http://absurdbydesign.com/.</t>
  </si>
  <si>
    <t>SJOvI6NikPE</t>
  </si>
  <si>
    <t>https://youtu.be/fIWZtAkAyJY</t>
  </si>
  <si>
    <t>The Paracast  October 30, 2011 — Norio Hayakawa</t>
  </si>
  <si>
    <t>Gene and Chris present long-time UFO researcher Norio Hayakawa, who has devoted many years towards unearthing the mysteries behind the alleged base at Dulce, New Mexico and Area 51. Is it all about secret weapons, or is there a UFO related element to all this?
The Paracast Copyright © 2002–2017 The Paracast LLC. For more episodes, visit: https://www.theparacast.com. Custom artwork from: http://absurdbydesign.com/.</t>
  </si>
  <si>
    <t>fIWZtAkAyJY</t>
  </si>
  <si>
    <t>https://youtu.be/MK-PAMACgz4</t>
  </si>
  <si>
    <t>The Paracast  November 13, 2011 — Jeff Danelek</t>
  </si>
  <si>
    <t>Gene and Chris present long-time paranormal author and researcher Jeff Danelek, author of a number of books that include “The Great Airship of 1897: A Provocative Look at the Most Mysterious Aviation Event in History (Popular Beliefs Controversial).” Were those early UFO reports the result of balloons, dirigibles, or something totally unknown?
The Paracast Copyright © 2002–2017 The Paracast LLC. For more episodes, visit: https://www.theparacast.com. Custom artwork from: http://absurdbydesign.com/.</t>
  </si>
  <si>
    <t>MK-PAMACgz4</t>
  </si>
  <si>
    <t>https://youtu.be/yZNx5wlZIG4</t>
  </si>
  <si>
    <t>The Paracast  November 20, 2011 — J.C. Johnson</t>
  </si>
  <si>
    <t>Gene and Chris present a fascinating visit with J.C. Johnson, president of the North American Fortean Society, who has investigated a bewildering array of crypto-creatures, and has worked extensively on the Navajo Reservation on cases ranging from giant reptiles, livestock mutes, skinwalkers to bigfoot and packs of dinosaurs. This will be a show you won’t want to miss!
The Paracast Copyright © 2002–2017 The Paracast LLC. For more episodes, visit: https://www.theparacast.com. Custom artwork from: http://absurdbydesign.com/.</t>
  </si>
  <si>
    <t>yZNx5wlZIG4</t>
  </si>
  <si>
    <t>https://youtu.be/81Rmwa-MKl0</t>
  </si>
  <si>
    <t>The Paracast  November 27, 2011 — Mack Maloney</t>
  </si>
  <si>
    <t>Gene and Chris explore UFO sightings through the ages during wartime with Mack Maloney, author of “UFOs in Wartime: What They Didn’t Want You To Know,” which covers a number of compelling and not always well-known cases from our early history until modern times.
The Paracast Copyright © 2002–2017 The Paracast LLC. For more episodes, visit: https://www.theparacast.com. Custom artwork from: http://absurdbydesign.com/.</t>
  </si>
  <si>
    <t>81Rmwa-MKl0</t>
  </si>
  <si>
    <t>https://youtu.be/kQBT0wBqxeI</t>
  </si>
  <si>
    <t>The Paracast  December 4, 2011 — Ed Komarek</t>
  </si>
  <si>
    <t>Gene and Chris present Ed Komarek, a long-time paranormal investigator who is a vocal advocate and self-appointed spokesperson for the exopolitics movement within Ufology. He’ll be presenting his views on UFO secrecy, an alleged secret space program, and possible contacts with alien visitors.
The Paracast Copyright © 2002–2017 The Paracast LLC. For more episodes, visit: https://www.theparacast.com. Custom artwork from: http://absurdbydesign.com/.</t>
  </si>
  <si>
    <t>kQBT0wBqxeI</t>
  </si>
  <si>
    <t>2017 09 08</t>
  </si>
  <si>
    <t>https://youtu.be/O_rCDDd8QFg</t>
  </si>
  <si>
    <t>The Paracast  December 11, 2011 — Loren Coleman</t>
  </si>
  <si>
    <t>Gene and Chris welcome long-time cryptozoological researcher Loren Coleman. Loren has recently expanded his International Cryptozoology Museum, and is prepared to talk about the latest research into reports of strange creatures around the globe.
The Paracast Copyright © 2002–2017 The Paracast LLC. For more episodes, visit: https://www.theparacast.com. Custom artwork from: http://absurdbydesign.com/.</t>
  </si>
  <si>
    <t>O_rCDDd8QFg</t>
  </si>
  <si>
    <t>https://youtu.be/waKGDpZG4Yw</t>
  </si>
  <si>
    <t>The Paracast  January 1, 2012 — Rosemary Ellen Guiley</t>
  </si>
  <si>
    <t>Gene and Chris present long-time paranormal researcher and author Rosemary Ellen Guiley. On this episode, we’ll be discussing the elements of dream interpretation, understanding lucid dreams, travel to possible alternate realities, and other fascinating topics, such as things that go bump in the night.
The Paracast Copyright © 2002–2017 The Paracast LLC. For more episodes, visit: https://www.theparacast.com. Custom artwork from: http://absurdbydesign.com/.</t>
  </si>
  <si>
    <t>waKGDpZG4Yw</t>
  </si>
  <si>
    <t>https://youtu.be/WW-qoGbu-zU</t>
  </si>
  <si>
    <t>The Paracast  December 18, 2011 — Tim “Mr. UFO” Beckley, and Claudia Cunningham</t>
  </si>
  <si>
    <t>Gene and Chris present Tim “Mr. UFO” Beckley, who presents his usual collection of the amazing paranormal events he’s researched. You’ll also learn about unusual reports of strange events near the burial place of Charles Fort in New York State with Claudia Cunningham.
The Paracast Copyright © 2002–2017 The Paracast LLC. For more episodes, visit: https://www.theparacast.com. Custom artwork from: http://absurdbydesign.com/.</t>
  </si>
  <si>
    <t>WW-qoGbu-zU</t>
  </si>
  <si>
    <t>https://youtu.be/6zWbMCfuc7A</t>
  </si>
  <si>
    <t>The Paracast  December 25, 2011 — Gary S. Bekkum</t>
  </si>
  <si>
    <t>Gene and Chris introduce futurist Gary S. Bekkum, an independent occasional “rogue journalist,” author, and a researcher of material that blurs the distinction between fiction and reality. We’ll cover the bases, including “higher intelligence,” UFOs, advanced government research and lots lots more.
The Paracast Copyright © 2002–2017 The Paracast LLC. For more episodes, visit: https://www.theparacast.com. Custom artwork from: http://absurdbydesign.com/.</t>
  </si>
  <si>
    <t>6zWbMCfuc7A</t>
  </si>
  <si>
    <t>https://youtu.be/ADSN-QrCKDs</t>
  </si>
  <si>
    <t>The Paracast  January 8, 2012 — Nick Redfern</t>
  </si>
  <si>
    <t>Gene and Chris present veteran paranormal writer Nicholas Redfern, author of “Keep Out!: Top Secret Places Governments Don’t Want You to Know About.” This highly readable book is not just about UFOs, secret alien bases and so on, but about many of the  mysteries and legends that surround a number of unusual places, often underground, around the world.
The Paracast Copyright © 2002–2017 The Paracast LLC. For more episodes, visit: https://www.theparacast.com. Custom artwork from: http://absurdbydesign.com/.</t>
  </si>
  <si>
    <t>ADSN-QrCKDs</t>
  </si>
  <si>
    <t>https://youtu.be/Tqli-yrPJn4</t>
  </si>
  <si>
    <t>The Paracast  January 15, 2012 — Ray Stanford</t>
  </si>
  <si>
    <t>Gene and Chris present a long-time student of UFO studies, Ray Stanford, who will describe his interpretation of the evolution of “discoids” used in the Missippian game of “Chunkey,” from the very first seeming alien craft effigies laboriously produced in magnetic hematite-magnetite, to discoids that became increasingly practical for use in “Chunkey” that was seemingly patterned after observations of anomalous disc-like, domed objects docking with long, narrow things that in this space age we might call “motherships.”
The Paracast Copyright © 2002–2017 The Paracast LLC. For more episodes, visit: https://www.theparacast.com. Custom artwork from: http://absurdbydesign.com/.</t>
  </si>
  <si>
    <t>Tqli-yrPJn4</t>
  </si>
  <si>
    <t>https://youtu.be/Ok3Orbp8W8c</t>
  </si>
  <si>
    <t>The Paracast  January 22, 2012 — Jim Moseley</t>
  </si>
  <si>
    <t>Gene and Chris welcome back the inimitable Jim Moseley, Editor/Publisher of “Saucer Smear,” an irreverent look at the entire UFO scene. Jim will come onboard to present not only his solution to the Roswell UFO crash, but answers to many questions from our loyal listeners. This is one episode you won’t want to miss!
The Paracast Copyright © 2002–2017 The Paracast LLC. For more episodes, visit: https://www.theparacast.com. Custom artwork from: http://absurdbydesign.com/.</t>
  </si>
  <si>
    <t>Ok3Orbp8W8c</t>
  </si>
  <si>
    <t>https://youtu.be/YBxcj3rk_TY</t>
  </si>
  <si>
    <t>The Paracast  January 29, 2012 — Ruben Uriarte and Noe Torres</t>
  </si>
  <si>
    <t>Gene and Chris present an exclusive interview with longtime California MUFON investigators Ruben Uriarte and Noe Torres, who will be discussing their latest book, “Aliens in the Forest: The Cisco Grove UFO Encounter.” This is an amazing story about a near-abduction episode that will include actual audio clips of eyewitness interviews.
The Paracast Copyright © 2002–2017 The Paracast LLC. For more episodes, visit: https://www.theparacast.com. Custom artwork from: http://absurdbydesign.com/.</t>
  </si>
  <si>
    <t>YBxcj3rk_TY</t>
  </si>
  <si>
    <t>https://youtu.be/LlKzlU5XS7g</t>
  </si>
  <si>
    <t>The Paracast  February 12, 2012 — Kevin D. Randle and Jim Moseley</t>
  </si>
  <si>
    <t>Gene and Chris will be flies on the wall for this episode, featuring a “great debate” on Roswell, the Roswell “Dream Team,” UFO abductions and other topics featuring Kevin D. Randle, author of such books as “Reflections of a UFO Investigator,” and Jim Moseley, Editor/Publisher of “Saucer Smear.”
The Paracast Copyright © 2002–2017 The Paracast LLC. For more episodes, visit: https://www.theparacast.com. Custom artwork from: http://absurdbydesign.com/.</t>
  </si>
  <si>
    <t>LlKzlU5XS7g</t>
  </si>
  <si>
    <t>https://youtu.be/uWI2QWvkLG4</t>
  </si>
  <si>
    <t>The Paracast  February 5, 2012 — Chris Rutkowski</t>
  </si>
  <si>
    <t>Gene and Chris present Chris Rutkowski, an astronomer and science writer who has written nine books on UFOs and related phenomena. During this wide-ranging interview, Rutkowski will discuss key UFO cases in Canada, reports of strange noises in the sky, and his investigations into UFO abductions.
The Paracast Copyright © 2002–2017 The Paracast LLC. For more episodes, visit: https://www.theparacast.com. Custom artwork from: http://absurdbydesign.com/.</t>
  </si>
  <si>
    <t>uWI2QWvkLG4</t>
  </si>
  <si>
    <t>2017 09 07</t>
  </si>
  <si>
    <t>https://youtu.be/XE174tAIIKI</t>
  </si>
  <si>
    <t>The Paracast  February 26, 2012 — Dr. Barry Taff</t>
  </si>
  <si>
    <t>Gene and Chris present renowned paranormal investigator Dr. Barry Taff, who has spent decades investigating thousands of cases of paranormal phenomena, has consulted with the U.S. government, business, and law enforcement, and has written such books as “Aliens Above, Ghosts Below: Explorations of the Unknown.”
The Paracast Copyright © 2002–2017 The Paracast LLC. For more episodes, visit: https://www.theparacast.com. Custom artwork from: http://absurdbydesign.com/.</t>
  </si>
  <si>
    <t>XE174tAIIKI</t>
  </si>
  <si>
    <t>https://youtu.be/woT8B6VIcQ0</t>
  </si>
  <si>
    <t>The Paracast  March 4, 2012 — Bryce Zabel, Peter Robbins, and Jennifer Stein</t>
  </si>
  <si>
    <t>Direct from the International UFO Congress in Fountain Hills, AZ, Gene and Chris present special exclusive interviews with Bryce Zabel, a creator of the “Dark Skies” TV series and co-author of “After Disclosure,” UFO abduction researcher Peter Robbins, co-author of “Left at East Gate: A First-Hand Account of the Rendlesham Forest UFO Incident, Its Cover-up, and Investigation,” and Jennifer Stein, Executive Producer of the award winning UFO documentary, “The Disclosure Dialogues.”
The Paracast Copyright © 2002–2017 The Paracast LLC. For more episodes, visit: https://www.theparacast.com. Custom artwork from: http://absurdbydesign.com/.</t>
  </si>
  <si>
    <t>woT8B6VIcQ0</t>
  </si>
  <si>
    <t>https://youtu.be/xD-1qMt2Y44</t>
  </si>
  <si>
    <t>The Paracast  March 11, 2012 — Scott Alan Roberts</t>
  </si>
  <si>
    <t>Gene and Chris explore ancient mysteries of advanced beings said to have visited our world in ancient times with Scott Alan Roberts, author of “The Rise and Fall of the Nephilim: The Untold Story of Fallen Angels, Giants on the Earth, and Their Extraterrestrial Origins.” Real or fanciful? You listen, you decide!
The Paracast Copyright © 2002–2017 The Paracast LLC. For more episodes, visit: https://www.theparacast.com. Custom artwork from: http://absurdbydesign.com/.</t>
  </si>
  <si>
    <t>xD-1qMt2Y44</t>
  </si>
  <si>
    <t>https://youtu.be/WgH7APFotlQ</t>
  </si>
  <si>
    <t>The Paracast  March 18, 2012 — Curt Sutherly</t>
  </si>
  <si>
    <t>Gene and Chris present long-time UFO researcher Curt Sutherly, author of “UFO Mysteries: A Reporter Seeks the Truth,” who talks about about an almost-forgotten UFO pioneer, Kenneth Arnold, whose spectacular sighting of nine objects on June 24, 1947 began the popular UFO era. Curt has researched not only Arnold’s life, but his involvement in the controversial Maury Island UFO case.
The Paracast Copyright © 2002–2017 The Paracast LLC. For more episodes, visit: https://www.theparacast.com. Custom artwork from: http://absurdbydesign.com/.</t>
  </si>
  <si>
    <t>WgH7APFotlQ</t>
  </si>
  <si>
    <t>https://youtu.be/Hsdn_n8uoqI</t>
  </si>
  <si>
    <t>The Paracast  March 25, 2012 — Brendon O’Brien, Jonnie Channell, and Clifford Mahooty</t>
  </si>
  <si>
    <t>It’s 2012 and the world is supposed to end sometime in December, right? Earthquakes, tsunamis and weird weather events escalate, the poles are shifting and it appears we are on “a bumpy ride” toward uncertainty. So Gene and Chris explore incredible Mayan mysteries with Brendon O’Brien and Jonnie Channell of the Maya Sites Travel Services and Clifford Mahooty, an elder for the Zuni tribe.
The Paracast Copyright © 2002–2017 The Paracast LLC. For more episodes, visit: https://www.theparacast.com. Custom artwork from: http://absurdbydesign.com/.</t>
  </si>
  <si>
    <t>Hsdn_n8uoqI</t>
  </si>
  <si>
    <t>https://youtu.be/EyGBAAftqAE</t>
  </si>
  <si>
    <t>The Paracast  April 1, 2012 — Chris Lambright and Ray Stanford</t>
  </si>
  <si>
    <t>Gene and Chris present author and longtime UFO investigator Chris Lambright, author of “X Descending,” and special guest Ray Stanford to discuss how a private study of UFO films may have influenced amazing new developments in aerospace propulsion. Our guests will also discuss the mysterious Paul Bennewitz case and how he succumbed to possible government disinformation and dirty tricks.
The Paracast Copyright © 2002–2017 The Paracast LLC. For more episodes, visit: https://www.theparacast.com. Custom artwork from: http://absurdbydesign.com/.</t>
  </si>
  <si>
    <t>EyGBAAftqAE</t>
  </si>
  <si>
    <t>https://youtu.be/iv7yW87PJDE</t>
  </si>
  <si>
    <t>The Paracast  April 8, 2012 — Ron James</t>
  </si>
  <si>
    <t>Gene and Chris present “conscious media” producer Ron James. Ron and Chris’ film “It Could Happen Tomorrow” swept this year’s EBE Awards at the International UFO Congress. The film is part of the five-DVD set “The Disclosure Dialogs” that features many of the top names in Ufology. Ron and Chris have worked together for seven years and have traveled around parts of the Midwest and Southwest to notorious haunted sites that resulted in the DVD set entitled, “Dead Whisper: In Search of Ghosts and the Supernatural.”
The Paracast Copyright © 2002–2017 The Paracast LLC. For more episodes, visit: https://www.theparacast.com. Custom artwork from: http://absurdbydesign.com/.</t>
  </si>
  <si>
    <t>iv7yW87PJDE</t>
  </si>
  <si>
    <t>https://youtu.be/HgPhpIKGC4U</t>
  </si>
  <si>
    <t>The Paracast  April 15, 2012 — Thomas P. Fusco</t>
  </si>
  <si>
    <t>Gene and Chris present independent researcher Thomas P. Fusco, who has devoted nearly three decades investigating the relationship between mind, physics, spirituality, parapsychology, scientific anomalies and paranormal phenomena with the goal of uncovering the unifying cosmological framework that has eluded mankind for generations. On this episode, he’ll be discussing the theory of supergeometry presented in his book, “Behind the Cosmic Veil: A New Vision of Reality,” which integrates reality, spiritual, and the supernatural, including UFOs and other strange events.
The Paracast Copyright © 2002–2017 The Paracast LLC. For more episodes, visit: https://www.theparacast.com. Custom artwork from: http://absurdbydesign.com/.</t>
  </si>
  <si>
    <t>HgPhpIKGC4U</t>
  </si>
  <si>
    <t>https://youtu.be/NBSvkAMAC5M</t>
  </si>
  <si>
    <t>The Paracast  April 22, 2012 — Nancy Talbott</t>
  </si>
  <si>
    <t>Gene and Chris present crop circle investigator Nancy Talbott. During this episode, we’ll be reporting the very latest developments in her ongoing research, including key lab reports. Much of this material is already posted on her site: BLT Research – Crop Circle Science, so you can follow the evidence that she’ll be revealing on this week’s show. Nancy will also offer an update on the unusual phenomena reportedly experienced by Robbert van den Broeke, a young Dutchman and possible psychic, who lives in the southern Netherlands’ village of Hoeven.
The Paracast Copyright © 2002–2017 The Paracast LLC. For more episodes, visit: https://www.theparacast.com. Custom artwork from: http://absurdbydesign.com/.</t>
  </si>
  <si>
    <t>NBSvkAMAC5M</t>
  </si>
  <si>
    <t>https://youtu.be/h0S_aqtMqaE</t>
  </si>
  <si>
    <t>The Paracast  April 29, 2012 — Nancy Talbott and Robbert van den Broeke</t>
  </si>
  <si>
    <t>Gene and Chris present a return appearance by crop circle investigator Nancy Talbott of BLT Research – Crop Circle Science. During this episode, Nancy introduces to our listeners Dutch psychic Robbert van den Broeke, who claims to possess a number of extraordinary abilities, such as the ability to see dead people, predict the future and, on occasion, serve as a conduit for so-called psychic photography, where mysterious images appear on photos that weren’t seen when those pictures were taken. We will also ask the skeptical questions listeners have posted about Robbert’s experiences.
The Paracast Copyright © 2002–2017 The Paracast LLC. For more episodes, visit: https://www.theparacast.com. Custom artwork from: http://absurdbydesign.com/.</t>
  </si>
  <si>
    <t>h0S_aqtMqaE</t>
  </si>
  <si>
    <t>2017 09 06</t>
  </si>
  <si>
    <t>https://youtu.be/hMdOxN342VE</t>
  </si>
  <si>
    <t>The Paracast  May 6, 2012 — Mark Phillips</t>
  </si>
  <si>
    <t>Gene and Chris present Mark Phillips, an award-winning producer who is Executive Producer for “My Ghost Story,” described as one of Biography Channel’s highest rated programs. During this episode, Phillips will tell you how the show originated, and the methodology he and his staff use to investigate and cover stories of paranormal encounters, as told by the eyewitnesses.
The Paracast Copyright © 2002–2017 The Paracast LLC. For more episodes, visit: https://www.theparacast.com. Custom artwork from: http://absurdbydesign.com/.</t>
  </si>
  <si>
    <t>hMdOxN342VE</t>
  </si>
  <si>
    <t>https://youtu.be/JSTyKAsIwvw</t>
  </si>
  <si>
    <t>The Paracast  May 13, 2012 — Jim Moseley, Bob Zanotti with “Voices of the Past”</t>
  </si>
  <si>
    <t>Gene and Chris present a special “Voices of the Past” episode featuring Jim Moseley, Editor of Saucer Smear, and long-time broadcaster Bob Zanotti. We will revisit the active UFO and occult scene of the New York area in the 1960s, and present long-forgotten show excerpts featuring such researchers as August C. Roberts, Dominic Lucchesi, John J. Robinson, and Yonah Fortner. For a change of pace, we’ll also present two of the more outrageous contactees of the period: Andy Sinatra, “The Mystic Barber,” and Alexander McNeil.
The Paracast Copyright © 2002–2017 The Paracast LLC. For more episodes, visit: https://www.theparacast.com. Custom artwork from: http://absurdbydesign.com/.</t>
  </si>
  <si>
    <t>JSTyKAsIwvw</t>
  </si>
  <si>
    <t>https://youtu.be/c-qb0uqJA5U</t>
  </si>
  <si>
    <t>The Paracast  May 20, 2012 — Scott and Suzanne Ramsey</t>
  </si>
  <si>
    <t>Gene and Chris present an episode about one of the most controversial cases in the annals of UFO history is the Aztec crash, which supposedly occurred in 1948. The case has long played second fiddle to the Roswell crash, and hasn’t been taken seriously over the years by many researchers into the subject. But Scott and Suzanne Ramsey have spent 25 years gathering evidence that they believe proves the crash really occurred, and involved a craft of unknown origin. After some delays, the results of their research appears in their new book: “The Aztec Incident: Recovery at Hart Canyon.”
The Paracast Copyright © 2002–2017 The Paracast LLC. For more episodes, visit: https://www.theparacast.com. Custom artwork from: http://absurdbydesign.com/.</t>
  </si>
  <si>
    <t>c-qb0uqJA5U</t>
  </si>
  <si>
    <t>https://youtu.be/sHkhixw21Y4</t>
  </si>
  <si>
    <t>The Paracast  May 27, 2012 — Jeff Stewart</t>
  </si>
  <si>
    <t>Gene and Chris present ghost hunter Jeff Stewart, of P.I.N.E., short for Paranormal Investigators of New England, an organization that has been active in the investigation of weird events since 2004. You’ll hear about case histories and the techniques the organization uses to evaluate paranormal events.
The Paracast Copyright © 2002–2017 The Paracast LLC. For more episodes, visit: https://www.theparacast.com. Custom artwork from: http://absurdbydesign.com/.</t>
  </si>
  <si>
    <t>sHkhixw21Y4</t>
  </si>
  <si>
    <t>https://youtu.be/qI2Jg96aRtU</t>
  </si>
  <si>
    <t>The Paracast  June 3, 2012 — David Farrant</t>
  </si>
  <si>
    <t>Discover the mysteries of vampires, ghosts, and other psychic phenomena as Gene and Chris present long-time paranormal investigator David Farrant, well known for his connection with the British Psychic and Occult Society and the amazing “Highgate Vampire” phenomenon, involving a strange being or apparition seen in a cemetery.
The Paracast Copyright © 2002–2017 The Paracast LLC. For more episodes, visit: https://www.theparacast.com. Custom artwork from: http://absurdbydesign.com/.</t>
  </si>
  <si>
    <t>qI2Jg96aRtU</t>
  </si>
  <si>
    <t>https://youtu.be/UCPbg2bfYVo</t>
  </si>
  <si>
    <t>The Paracast  June 10, 2012 — J.C. Johnson</t>
  </si>
  <si>
    <t>Gene and Chris present a return visit from cryptozoologist J.C. Johnson, president of the North American Fortean Society, to report on an unusual journey of exploration in which he joined Chris, David Hatcher Childress, Ron Regehr, Clifford Mahooty, Gary David several of their significant others on a rather arduous trip to the confluence of the Little Colorado and Colorado Rivers to the rim of Grand Canyon. What they discovered going on may be a bombshell as-yet undisclosed news story. You’ll hear what they discovered on more on this exciting episode.
The Paracast Copyright © 2002–2017 The Paracast LLC. For more episodes, visit: https://www.theparacast.com. Custom artwork from: http://absurdbydesign.com/.</t>
  </si>
  <si>
    <t>UCPbg2bfYVo</t>
  </si>
  <si>
    <t>https://youtu.be/rryp6e8G6xc</t>
  </si>
  <si>
    <t>The Paracast  June 17, 2012 — Richard Dolan and Bryce Zabel</t>
  </si>
  <si>
    <t>Gene and Chris present Richard Dolan and Bryce Zabel, authors of “A.D. After Disclosure: When the Government Finally Reveals the Truth About Alien Contact,” which posits how we will deal with the revelation that UFOs are real. What will the impact to the energy industry be? What about organized religion and our culture? Will it end up good or bad for us? Will events simply spin out of control, or will we take it all in stride?
The Paracast Copyright © 2002–2017 The Paracast LLC. For more episodes, visit: https://www.theparacast.com. Custom artwork from: http://absurdbydesign.com/.</t>
  </si>
  <si>
    <t>rryp6e8G6xc</t>
  </si>
  <si>
    <t>https://youtu.be/Hxf3QItnTBc</t>
  </si>
  <si>
    <t>The Paracast  June 24, 2012 — Nick Redfern</t>
  </si>
  <si>
    <t>On the anniversary of the fabled sighting of nine disc shaped objects by Kenneth Arnold in 1947, Nick Redfern returns to discuss his new book: “The Pyramids and the Pentagon: The Government’s Top Secret Pursuit of Mystical Relics, Ancient Astronauts, and Lost Civilizations.” Explore ancient artifacts, the faces on Mars, crop circles and other mysteries the Pentagon may or may not know about.
The Paracast Copyright © 2002–2017 The Paracast LLC. For more episodes, visit: https://www.theparacast.com. Custom artwork from: http://absurdbydesign.com/.</t>
  </si>
  <si>
    <t>Hxf3QItnTBc</t>
  </si>
  <si>
    <t>https://youtu.be/rA789lau72w</t>
  </si>
  <si>
    <t>The Paracast  July 1, 2012 — James Fox</t>
  </si>
  <si>
    <t>Gene and Chris present a return appearance from UFO documentary filmmaker James Fox, who produced “I Know What I Saw” and is now one of the three UFO investigators featured on the National Geographic Channel’s “Chasing UFOs” series. You’ll learn about the evidence they’ve uncovered, and about some of the intriguing material that did not make it on the air.
The Paracast Copyright © 2002–2017 The Paracast LLC. For more episodes, visit: https://www.theparacast.com. Custom artwork from: http://absurdbydesign.com/.</t>
  </si>
  <si>
    <t>rA789lau72w</t>
  </si>
  <si>
    <t>https://youtu.be/y8dd19sLtYM</t>
  </si>
  <si>
    <t>The Paracast  July 8, 2012 — Antonio Huneeus</t>
  </si>
  <si>
    <t>Gene and Chris present a return visit by veteran UFO researcher Antonio Huneeus, an editor of Open Minds magazine, who recently wrote an intriguing article about the Mayans, 2012 and UFOs and an update on the Committee for the Study of Aerial Anomalous Phenomena (CEFAA) documents, from Chile, and the role of CEFAA Director Air Force General (Ret) Ricardo Bermudez, who spoke at this year’s International UFO Congress. Lots of intriguing ground will be covered during this interview.
The Paracast Copyright © 2002–2017 The Paracast LLC. For more episodes, visit: https://www.theparacast.com. Custom artwork from: http://absurdbydesign.com/.</t>
  </si>
  <si>
    <t>y8dd19sLtYM</t>
  </si>
  <si>
    <t>2017 09 05</t>
  </si>
  <si>
    <t>https://youtu.be/M0vUkGhizo8</t>
  </si>
  <si>
    <t>The Paracast  July 15, 2012 — Jim Moseley</t>
  </si>
  <si>
    <t>In his final radio appearance before his passing, we present the UFO field’s legendary “court jester” Jim Moseley, editor of Saucer Smear. During this free-wheeling conversation, Jim will give you his unvarnished views about the Aztec, NM UFO crash, and the many fascinating personalities he’s encountered in the UFO field over the years. As regular listeners know, Jim also appeared on the very first episode of The Paracast.
The Paracast Copyright © 2002–2017 The Paracast LLC. For more episodes, visit: https://www.theparacast.com. Custom artwork from: http://absurdbydesign.com/.</t>
  </si>
  <si>
    <t>M0vUkGhizo8</t>
  </si>
  <si>
    <t>https://youtu.be/yOF6Sn2tJaA</t>
  </si>
  <si>
    <t>The Paracast  July 22, 2012 — Greg Bishop</t>
  </si>
  <si>
    <t>Gene and Chris present a return appearance from long-time UFO researcher Greg Bishop, host of the “Radio Misterioso” radio show, who attempts to blow the lid off the “Aviary,” an ad-hoc group of individuals, allegedly connected to the intelligence community, who may have been responsible for ongoing UFO disinformation.
The Paracast Copyright © 2002–2017 The Paracast LLC. For more episodes, visit: https://www.theparacast.com. Custom artwork from: http://absurdbydesign.com/.</t>
  </si>
  <si>
    <t>yOF6Sn2tJaA</t>
  </si>
  <si>
    <t>https://youtu.be/B1eBeWdEVfU</t>
  </si>
  <si>
    <t>The Paracast  July 29, 2012 — Rosemary Ellen Guiley</t>
  </si>
  <si>
    <t>Gene and Chris present Rosemary Ellen Guiley, who recently released a fascinating book, “Ouija Gone Wild,” co-authored with Rick Fisher, which examines the mind-bending history of the spooky Ouija talking board. You’ll hear “shocking true stories” about this curious device, which is often sold as a toy or for entertainment, and whether it really has the potential to contact beings from “the other side.”
The Paracast Copyright © 2002–2017 The Paracast LLC. For more episodes, visit: https://www.theparacast.com. Custom artwork from: http://absurdbydesign.com/.</t>
  </si>
  <si>
    <t>B1eBeWdEVfU</t>
  </si>
  <si>
    <t>https://youtu.be/retweDjS_jo</t>
  </si>
  <si>
    <t>The Paracast  August 5, 2012 — Kevin D. Randle</t>
  </si>
  <si>
    <t>Gene and Chris feature long-time researcher Kevin D. Randle. We’ll be focusing on his pointed criticisms of the recent book about the Aztec, NM incident from Scott Suzanne Ramsey, “The Aztec Incident: Recovery at Hart Canyon,” his response to the National Geographic TV reality show, “Chasing UFOs,” his sit-down with abductee Travis Walton, his ongoing Roswell UFO crash investigations, and a lot more stuff.
The Paracast Copyright © 2002–2017 The Paracast LLC. For more episodes, visit: https://www.theparacast.com. Custom artwork from: http://absurdbydesign.com/.</t>
  </si>
  <si>
    <t>retweDjS_jo</t>
  </si>
  <si>
    <t>https://youtu.be/rs9esoNPI-8</t>
  </si>
  <si>
    <t>The Paracast  August 12, 2012 — Ed Komarek</t>
  </si>
  <si>
    <t>Gene and Chris present a return appearance from Ed Komarek, author of “UFO’s Exopolitics and the New World Disorder.” We’ll discuss a variety of topics in addition to the book, such as Steven Greer’s recent announcement that an alien body is being held on ice for DNA testing, the unlikelihood of disclosure, and other hot-button issues.
The Paracast Copyright © 2002–2017 The Paracast LLC. For more episodes, visit: https://www.theparacast.com. Custom artwork from: http://absurdbydesign.com/.</t>
  </si>
  <si>
    <t>rs9esoNPI-8</t>
  </si>
  <si>
    <t>https://youtu.be/A8cu2aI77ts</t>
  </si>
  <si>
    <t>The Paracast  August 19, 2012 — Marie D. Jones</t>
  </si>
  <si>
    <t>Gene and Chris present paranormal writer Marie D. Jones, co-author (with Larry Flaxman) of “This Book is From the Future: A Journey Through Portals, Relativity, Worm Holes, and Other Adventures in Time Travel.” Explore thought-provoking possibilities about traveling through time, using warp drive, and jumping through worm holes to speed across the galaxy.
The Paracast Copyright © 2002–2017 The Paracast LLC. For more episodes, visit: https://www.theparacast.com. Custom artwork from: http://absurdbydesign.com/.</t>
  </si>
  <si>
    <t>A8cu2aI77ts</t>
  </si>
  <si>
    <t>https://youtu.be/HWvI9B7epCI</t>
  </si>
  <si>
    <t>The Paracast  August 26, 2012 — Jerome Clark</t>
  </si>
  <si>
    <t>Gene and Chris present Jerome Clark, author of “Unexplained!: Strange Sightings, Incredible Occurrences, and Puzzling Physical Phenomena.” You’ll hear about all sorts of unusual cases involving strange creatures and phenomena, and whether some of it might relate to UFOs. In addition, our guest will answer questions from our forum posters.
The Paracast Copyright © 2002–2017 The Paracast LLC. For more episodes, visit: https://www.theparacast.com. Custom artwork from: http://absurdbydesign.com/.</t>
  </si>
  <si>
    <t>HWvI9B7epCI</t>
  </si>
  <si>
    <t>https://youtu.be/VCEqjJmRRhE</t>
  </si>
  <si>
    <t>The Paracast  September 2, 2012 — David Weatherly, Ryan Skinner, and “Chip”</t>
  </si>
  <si>
    <t>Gene and Chris present a special roundtable discussion covering one of the most important on-going cases of location-specific phenomenal events on record: The Uintah Basin/Sherman Ranch (Skinwalker Ranch) case. This episode will feature new information and up-to-date analyses of these enigmatic events that continues to baffle scientists and researchers of paranormal events. UFOs, crypto-creatures, cattle mutilations, portals, native legends, a shadowy billionaire, melted dogs and rumors of fire-fights with aliens. Our guests include investigators David Weatherly and Ryan Skinner. We’ll also present “Chip,” a Sherman Ranch insider, who will offer exclusive details.
The Paracast Copyright © 2002–2017 The Paracast LLC. For more episodes, visit: https://www.theparacast.com. Custom artwork from: http://absurdbydesign.com/.</t>
  </si>
  <si>
    <t>VCEqjJmRRhE</t>
  </si>
  <si>
    <t>https://youtu.be/HybhVXoJ_W0</t>
  </si>
  <si>
    <t>The Paracast  September 9, 2012 — Harry Drew and Ruben Uriarte</t>
  </si>
  <si>
    <t>Gene and Chris present a wide-ranging discussion on puzzling UFO events and other unusual encounters that includes reports of UFO crashes at Kingman, AZ in 1953. Our guests include Harry Drew and Ruben Uriarte.
The Paracast Copyright © 2002–2017 The Paracast LLC. For more episodes, visit: https://www.theparacast.com. Custom artwork from: http://absurdbydesign.com/.</t>
  </si>
  <si>
    <t>HybhVXoJ_W0</t>
  </si>
  <si>
    <t>2017 09 04</t>
  </si>
  <si>
    <t>https://youtu.be/juX0C3DCxwE</t>
  </si>
  <si>
    <t>The Paracast  September 16, 2012 — Nick Redfern</t>
  </si>
  <si>
    <t>Gene and Chris present author and Paracast guest co-host Nick Redfern for a return visit. During this discussion, Nick will detail his own investigation into reports of possible UFO crashes in 1953 in Kingman, AZ, and a recent article he wrote for Mysterious Universe magazine, entitled ‘The Future of Ufology.”
The Paracast Copyright © 2002–2017 The Paracast LLC. For more episodes, visit: https://www.theparacast.com. Custom artwork from: http://absurdbydesign.com/.</t>
  </si>
  <si>
    <t>juX0C3DCxwE</t>
  </si>
  <si>
    <t>https://youtu.be/o9mPl3Iw5uQ</t>
  </si>
  <si>
    <t>The Paracast  September 23, 2012 — Mike Bara</t>
  </si>
  <si>
    <t>Gene and Chris present author/researcher Mike Bara, whose latest book, “Ancient Aliens on the Moon,” was recently released by Adventures Unlimited Press. We’ll also cover Mars mysteries. According to his bio, Mike is a New York Times Bestselling author and lecturer who began his writing career after spending more than 25 years as an engineering consultant for major aerospace companies, where he was a card-carrying member of the Military/Industrial complex.
The Paracast Copyright © 2002–2017 The Paracast LLC. For more episodes, visit: https://www.theparacast.com. Custom artwork from: http://absurdbydesign.com/.</t>
  </si>
  <si>
    <t>o9mPl3Iw5uQ</t>
  </si>
  <si>
    <t>https://youtu.be/lB2Aa_PaNUc</t>
  </si>
  <si>
    <t>The Paracast  September 30, 2012 — Brad Steiger</t>
  </si>
  <si>
    <t>Gene and Chris present prolific author Brad Steiger about some of his recent books, such as the Second Edition of his fascinating work on shape-shifters, entitled “The Werewolf Book: The Encyclopedia of Shape-Shifting Beings”, and the Second Edition of “Real Ghosts, Restless Spirits, and Haunted Places.” We’ll also be talking about UFOs, space mysteries and conspiracy theories.
The Paracast Copyright © 2002–2017 The Paracast LLC. For more episodes, visit: https://www.theparacast.com. Custom artwork from: http://absurdbydesign.com/.</t>
  </si>
  <si>
    <t>lB2Aa_PaNUc</t>
  </si>
  <si>
    <t>https://youtu.be/oxqBUCz1Wts</t>
  </si>
  <si>
    <t>The Paracast  October 7, 2012 — Richard Sarradet</t>
  </si>
  <si>
    <t>Gene and Chris present Richard Sarradet, the “quiet researcher,” who will discuss his interactions with the late UFO abductee and researcher Dr. Karla Turner and her husband, the hypnotist she relied on, Barbara Bartholic, and some of the material she published, especially her first book, “Into the Fringe.” Alternate UFO theories and other paranormal phenomena are also on the agenda.
The Paracast Copyright © 2002–2017 The Paracast LLC. For more episodes, visit: https://www.theparacast.com. Custom artwork from: http://absurdbydesign.com/.</t>
  </si>
  <si>
    <t>oxqBUCz1Wts</t>
  </si>
  <si>
    <t>https://youtu.be/3710UfCHdqQ</t>
  </si>
  <si>
    <t>The Paracast  October 14, 2012 — Expat</t>
  </si>
  <si>
    <t>Gene and Chris explore the other side of the mysteries of Mars and the Moon with Expat, to provide another point of view of the claims made by Mike Bara and Richard Hoagland about evidence of intelligent artifacts. Expat is the pseudonym of a former producer of TV documentaries for the BBC in London, now emigrated to USA and semi-retired. He maintains a blog called Emoluments of Mars.
The Paracast Copyright © 2002–2017 The Paracast LLC. For more episodes, visit: https://www.theparacast.com. Custom artwork from: http://absurdbydesign.com/.</t>
  </si>
  <si>
    <t>3710UfCHdqQ</t>
  </si>
  <si>
    <t>https://youtu.be/opTNXKUDB7U</t>
  </si>
  <si>
    <t>The Paracast  October 21, 2012 — Linda Godfrey</t>
  </si>
  <si>
    <t>Gene and Chris have a howling good time with paranormal writer Linda Godfrey, author of “Real Wolfmen: True Encounters in Modern America.” You’ll learn about the legends of humanoid wolves, shape shifters, and incredible creatures that materialize in portal or window areas around the world.
The Paracast Copyright © 2002–2017 The Paracast LLC. For more episodes, visit: https://www.theparacast.com. Custom artwork from: http://absurdbydesign.com/.</t>
  </si>
  <si>
    <t>opTNXKUDB7U</t>
  </si>
  <si>
    <t>https://youtu.be/HHaRXERt73Q</t>
  </si>
  <si>
    <t>The Paracast  November 4, 2012 — Margie Kay</t>
  </si>
  <si>
    <t>Gene and Chris present Margie Kay, Assistant State Director for Missouri MUFON for a very nuts and bolts UFO session. The main focus will be what Margie regards as “an extraordinary number of sightings in Kansas City during two UFO flaps in 2011 and 2012 with some amazing close encounters, missing time, and possible abductions. I even had my own sightings along with other witnesses.” She’ll also be discussing various paranormal events, such as weird sounds reported by some people in her area.
The Paracast Copyright © 2002–2017 The Paracast LLC. For more episodes, visit: https://www.theparacast.com. Custom artwork from: http://absurdbydesign.com/.</t>
  </si>
  <si>
    <t>HHaRXERt73Q</t>
  </si>
  <si>
    <t>https://youtu.be/SYr4BPOYiWo</t>
  </si>
  <si>
    <t>The Paracast  October 28, 2012 — Gene and Chris Talk Shop (2012)</t>
  </si>
  <si>
    <t>Gene and Chris present “Shop Talk 2012,” where we answer your questions about anything and everything related to the paranormal and even our personal lives. You’ll learn why we need to run lots of ads, our favorite guests, favorite UFO books, not-so-favorite books, and our fearless views about the state of paranormal research.
The Paracast Copyright © 2002–2017 The Paracast LLC. For more episodes, visit: https://www.theparacast.com. Custom artwork from: http://absurdbydesign.com/.</t>
  </si>
  <si>
    <t>SYr4BPOYiWo</t>
  </si>
  <si>
    <t>https://youtu.be/e4xpaK20qgI</t>
  </si>
  <si>
    <t>The Paracast  November 11, 2012 — Dr. Joseph P. Farrell</t>
  </si>
  <si>
    <t>Gene and Chris present Dr. Joseph P. Farrell, author of such books as “Saucers, Swastikas, and Psyops.” The topics of discussion will include the ongoing theories about incredible inventions by Nazi scientists during World War II, a secret space program, and whether some or all UFOs might be Earth-based.
The Paracast Copyright © 2002–2017 The Paracast LLC. For more episodes, visit: https://www.theparacast.com. Custom artwork from: http://absurdbydesign.com/.</t>
  </si>
  <si>
    <t>e4xpaK20qgI</t>
  </si>
  <si>
    <t>2017 09 03</t>
  </si>
  <si>
    <t>https://youtu.be/cm0sblFxx_w</t>
  </si>
  <si>
    <t>The Paracast  November 18, 2012 — PMH Atwater</t>
  </si>
  <si>
    <t>Gene and Chris present author PMH Atwater, who has engaged in an extensive study, spanning four decades, of near-death experiences. The discussion will include her three near-death experiences dating back to the 1970s, how her life changed as a result. We’ll also cover some of her books, including “Near-Death Experiences, The Rest of the Story,” and “The Big Book of Near Death Experiences: The Ultimate Guide to What Happens When We Die.”
The Paracast Copyright © 2002–2017 The Paracast LLC. For more episodes, visit: https://www.theparacast.com. Custom artwork from: http://absurdbydesign.com/.</t>
  </si>
  <si>
    <t>cm0sblFxx_w</t>
  </si>
  <si>
    <t>https://youtu.be/VvKzVq0JI3o</t>
  </si>
  <si>
    <t>The Paracast  December 2, 2012 — David Paulides and J.C. Johnson</t>
  </si>
  <si>
    <t>Gene and Chris present author/researcher David Paulides, author of the provocative book, “Missing 411-Western United States &amp; Canada: Unexplained Disappearances of North Americans that have never been solved.” David’s work has shed much needed light on the hidden subject of inexplicable disappearances in the Western United States and Canadian Provinces. In addition, cryptozoologist J.C. Johnson, president of the North American Fortean Society, will join us and discuss the breaking story about the pending claim of the scientific discovery of a hybrid DNA from a study of alleged “bigfoot” biological samples.
The Paracast Copyright © 2002–2017 The Paracast LLC. For more episodes, visit: https://www.theparacast.com. Custom artwork from: http://absurdbydesign.com/.</t>
  </si>
  <si>
    <t>VvKzVq0JI3o</t>
  </si>
  <si>
    <t>https://youtu.be/y_YrXbLqPRs</t>
  </si>
  <si>
    <t>The Paracast  December 9, 2012 — Gary A. David</t>
  </si>
  <si>
    <t>Gene and Chris present author/researcher Gary A. David. His new book covers his archaeoastronomy work, “Star Shrines and Earthworks of the Desert Southwest,” which correlates the locations of ancient Native American village sites to star constellations. He’ll also cover other fascinating topics like crypto-creatures, star ancestors, star-gate shrines, ancient pyramids and canals in Phoenix, Hopi mysteries and prophecies, underground cities and a host of other cool topics.
The Paracast Copyright © 2002–2017 The Paracast LLC. For more episodes, visit: https://www.theparacast.com. Custom artwork from: http://absurdbydesign.com/.</t>
  </si>
  <si>
    <t>y_YrXbLqPRs</t>
  </si>
  <si>
    <t>https://youtu.be/X4ImhoNjUSI</t>
  </si>
  <si>
    <t>The Paracast  December 16, 2012 — Lance Moody</t>
  </si>
  <si>
    <t>Gene and Chris present staunch skeptic Lance Moody, who has, for a number of years, provided a solid reality check on what he regards as fanciful claims about possible paranormal events. During this session, Lance will talk about his research, his revelations about possible deception, and why he doesn’t believe in such things as ghosts and UFOs.
The Paracast Copyright © 2002–2017 The Paracast LLC. For more episodes, visit: https://www.theparacast.com. Custom artwork from: http://absurdbydesign.com/.</t>
  </si>
  <si>
    <t>X4ImhoNjUSI</t>
  </si>
  <si>
    <t>https://youtu.be/Yg7Z9v_Ek14</t>
  </si>
  <si>
    <t>September 3, 2017 — Dr. Jacques Vallee</t>
  </si>
  <si>
    <t>Gene and Chris present a very special episode featuring world-class UFO researcher Dr. Jacques Vallee. Dr. Vallee appears on the occasion of the publication of his three-volume set of personal journals entitled “Forbidden Science.” You’ll hear a very personal side of Dr. Vallee as he speaks about his early meetings with Ray Palmer, Kenneth Arnold, and even his first encounter with Jim Moseley (Gene was present), whose outspoken writings he enjoyed for many years. Chris and Dr. Vallee will discuss their investigative process, and the work they’ve done on the strange happenings at the Skinwalker Ranch and other strange events. You’ll hear why Dr. Vallee maintains that the witness is an extremely significant element of the paranormal research process.
The Paracast Copyright © 2002–2017 The Paracast LLC. For more episodes, visit: https://www.theparacast.com. Custom artwork from: http://absurdbydesign.com/.</t>
  </si>
  <si>
    <t>Yg7Z9v_Ek14</t>
  </si>
  <si>
    <t>https://youtu.be/H3joz1JSbn4</t>
  </si>
  <si>
    <t>The Paracast  January 6, 2013 — Micah A. Hanks</t>
  </si>
  <si>
    <t>Gene and Chris present paranormal author and broadcaster Micah A. Hanks, publisher of The Gralien Report, who returns to The Paracast to discuss his new book, The UFO Singularity. Says the back cover: “The UFO Singularity finally reveals what UFO phenomena call tell us about greater-than-human intelligence, and offers provocative theories of where such intelligence might originate. You’ll explore the most challenging metaphysical questions and the latest scientific thoughts about them.”
The Paracast Copyright © 2002–2017 The Paracast LLC. For more episodes, visit: https://www.theparacast.com. Custom artwork from: http://absurdbydesign.com/.</t>
  </si>
  <si>
    <t>H3joz1JSbn4</t>
  </si>
  <si>
    <t>https://youtu.be/Toi0QvVVQ4I</t>
  </si>
  <si>
    <t>The Paracast  December 23, 2012 — T. Allen Greenfield</t>
  </si>
  <si>
    <t>Gene presents his long-time friend, veteran UFO and occult researcher T. Allen Greenfield. You’ll learn how Gene and Allen developed a theory about UFOs from other dimensions, or alternate realities. We also cover Allen’s ongoing research not just into UFOs and related subjects, but into the occult.
The Paracast Copyright © 2002–2017 The Paracast LLC. For more episodes, visit: https://www.theparacast.com. Custom artwork from: http://absurdbydesign.com/.</t>
  </si>
  <si>
    <t>Toi0QvVVQ4I</t>
  </si>
  <si>
    <t>https://youtu.be/TikyxdJ0HN8</t>
  </si>
  <si>
    <t>The Paracast  December 30, 2012 — Don Ecker</t>
  </si>
  <si>
    <t>Gene and Chris present a year-end retrospective with long-term researcher Don Ecker, host of the Dark Matters radio show. During this episode we’ll explore not just a Don’s outspoken opinions about UFO and paranormal research, but his views about pop culture as well.
The Paracast Copyright © 2002–2017 The Paracast LLC. For more episodes, visit: https://www.theparacast.com. Custom artwork from: http://absurdbydesign.com/.</t>
  </si>
  <si>
    <t>TikyxdJ0HN8</t>
  </si>
  <si>
    <t>https://youtu.be/Ex1KBL4BEk8</t>
  </si>
  <si>
    <t>The Paracast  January 13, 2013 — Raymond B. Palmer and Tim “Mr. UFO” Beckley</t>
  </si>
  <si>
    <t>Gene and Chris present a rare interview with Raymond B. Palmer, the son of legendary UFO and occult researcher Raymond A. Palmer, the co-founder of “Fate” magazine and one of the early promoters of flying saucer research. Raymond A. also introduced the world to the Shaver mystery, about a man who claimed to have been in touch with advanced beings from beneath the Earth. Also joining us with his own perspectives will be veteran UFO researcher Tim “Mr. UFO” Beckley.
The Paracast Copyright © 2002–2017 The Paracast LLC. For more episodes, visit: https://www.theparacast.com. Custom artwork from: http://absurdbydesign.com/.</t>
  </si>
  <si>
    <t>Ex1KBL4BEk8</t>
  </si>
  <si>
    <t>2017 09 02</t>
  </si>
  <si>
    <t>https://youtu.be/cx4XuVbiiRw</t>
  </si>
  <si>
    <t>The Paracast  January 20, 2013 — Werner Bock</t>
  </si>
  <si>
    <t>Gene and Chris present a special episode focusing on the subject of “cattle mutilations,” which have been popularized by such investigators as Linda Moulton Howe, who have laid the blame for these mysterious livestock deaths on “aliens.” But there are cases of unsolved livestock deaths that have sinister, more down-to-earth overtones. Case in point: Werner Bock and other ranchers of the Maritime Provinces of Canada. For almost 40 years, these ranchers have been victimized by what could be described as a systematic campaign of terror and death. Bock will explain his frustrating attempts over the years to understand what happened to his livestock and who caused it.
The Paracast Copyright © 2002–2017 The Paracast LLC. For more episodes, visit: https://www.theparacast.com. Custom artwork from: http://absurdbydesign.com/.</t>
  </si>
  <si>
    <t>cx4XuVbiiRw</t>
  </si>
  <si>
    <t>https://youtu.be/MLvxSTQFOds</t>
  </si>
  <si>
    <t>The Paracast  February 3, 2013 — Kenneth F. Thomas</t>
  </si>
  <si>
    <t>Gene and Chris present noted parapolitics author Kenneth F. Thomas, publisher of Steamshovel Press, who will deliver the latest developments on the most significant conspiracies of our time, including the Kennedy Assassination, nearly 50 years after the tragic event, the possible connection with UFOs, and other mysteries.
The Paracast Copyright © 2002–2017 The Paracast LLC. For more episodes, visit: https://www.theparacast.com. Custom artwork from: http://absurdbydesign.com/.</t>
  </si>
  <si>
    <t>MLvxSTQFOds</t>
  </si>
  <si>
    <t>https://youtu.be/_aNcCv2rOv8</t>
  </si>
  <si>
    <t>The Paracast  February 10, 2013 — Richard Smoley</t>
  </si>
  <si>
    <t>Gene and Chris present Richard Smoley, author of “Supernatural: Writings on an Unknown History.” “Nostrodamus…channeling…Atlantis…divination. Most serious people consider such topics nonsense. But look again. Writing with intellectual verve and a deeply critical mind, religious thinker Richard Smoley explores and reconsiders the supernatural in history and today.” Smoley is a graduate of Harvard and Oxford, and was a long-time editor of Gnosis Magazine.
The Paracast Copyright © 2002–2017 The Paracast LLC. For more episodes, visit: https://www.theparacast.com. Custom artwork from: http://absurdbydesign.com/.</t>
  </si>
  <si>
    <t>_aNcCv2rOv8</t>
  </si>
  <si>
    <t>https://youtu.be/ipfAL4Wu7gw</t>
  </si>
  <si>
    <t>The Paracast  February 17, 2013 — Stan Gordon</t>
  </si>
  <si>
    <t>Gene and Chris once again explore the huge numbers of ongoing paranormal events in Pennsylvania with investigator Stan Gordon, author of such books as  “Really Mysterious Pennsylvania: UFOs, Bigfoot &amp; Other Weird Encounters Casebook One.” During this episode, you’ll hear about reports of small spherical UFOs that are sometimes even seen flying in people’s homes.
The Paracast Copyright © 2002–2017 The Paracast LLC. For more episodes, visit: https://www.theparacast.com. Custom artwork from: http://absurdbydesign.com/.</t>
  </si>
  <si>
    <t>ipfAL4Wu7gw</t>
  </si>
  <si>
    <t>https://youtu.be/L4jl_YzFmFI</t>
  </si>
  <si>
    <t>The Paracast  February 24, 2013 — Ardy Sixkiller Clarke</t>
  </si>
  <si>
    <t>Gene and Chris present Ardy Sixkiller Clarke, author of “Encounters with Star People: Untold Stories of American Indians,” who is “a noted American Indian researcher [who] offers up a collection of intimate narratives of encounters between contemporary American Indians and the Star People. The first-person accounts, described as conscious experiences and recalled without hypnosis, reveal a worldview that unquestionably accepts the reality of the Star People.”
The Paracast Copyright © 2002–2017 The Paracast LLC. For more episodes, visit: https://www.theparacast.com. Custom artwork from: http://absurdbydesign.com/.</t>
  </si>
  <si>
    <t>L4jl_YzFmFI</t>
  </si>
  <si>
    <t>https://youtu.be/66YWFa7uMsk</t>
  </si>
  <si>
    <t>The Paracast  March 3, 2013 — John Greenewald, Jr.</t>
  </si>
  <si>
    <t>Gene and Chris present TV producer John Greenewald, Jr., founder of The Black Vault, who has scanned hundreds of thousands of documents he retrieved via the Freedom of Information Act, which cover UFOs, the Kennedy assassination and a number of other controversies and conspiracies. He’ll also answer questions from our listeners.
The Paracast Copyright © 2002–2017 The Paracast LLC. For more episodes, visit: https://www.theparacast.com. Custom artwork from: http://absurdbydesign.com/.</t>
  </si>
  <si>
    <t>66YWFa7uMsk</t>
  </si>
  <si>
    <t>https://youtu.be/kwz9Qdc--2M</t>
  </si>
  <si>
    <t>The Paracast  March 10, 2013 — Dr. Russell Targ</t>
  </si>
  <si>
    <t>Gene and Chris present the ever-elusive Dr. Russell Targ. Dr. Targ and Hal Putoff led the team at Stanford Research Institute that created the “remote viewing” protocols in the early ’70s, about which many stories have been written. Targ’s latest book is The Reality of ESP: A Physicist’s Proof of Psychic Abilities.”
The Paracast Copyright © 2002–2017 The Paracast LLC. For more episodes, visit: https://www.theparacast.com. Custom artwork from: http://absurdbydesign.com/.</t>
  </si>
  <si>
    <t>kwz9Qdc--2M</t>
  </si>
  <si>
    <t>https://youtu.be/cUE23E6Wc3Q</t>
  </si>
  <si>
    <t>The Paracast  March 17, 2013 — Rosemary Ellen Guiley</t>
  </si>
  <si>
    <t>Gene and Chris present a return visit from paranormal researcher and author Rosemary Ellen Guiley, author of a new book on a mysterious and powerful race of often evil entities known as the Djinn, entitled: “The Djinn Connection: The Hidden Links Between Djinn, Shadow People, ETs, Nephilim, Archons, Reptilians and Other Entities.” You’ll also hear Rosemary answer listener questions about her ongoing research.
The Paracast Copyright © 2002–2017 The Paracast LLC. For more episodes, visit: https://www.theparacast.com. Custom artwork from: http://absurdbydesign.com/.</t>
  </si>
  <si>
    <t>cUE23E6Wc3Q</t>
  </si>
  <si>
    <t>https://youtu.be/CmLkTUpskVQ</t>
  </si>
  <si>
    <t>The Paracast  March 24, 2013 — Grant Cameron</t>
  </si>
  <si>
    <t>Gene and Chris present a return visit with Grant Cameron who, with T. Scott Crain, are authors of a thought-provoking new book, “UFOs, Area 51, and Government Informants: A Report on Government Involvement in UFO Crash Retrievals.” You’ll hear loads of fascinating information about UFO coverups, disinformation, and lots more.
The Paracast Copyright © 2002–2017 The Paracast LLC. For more episodes, visit: https://www.theparacast.com. Custom artwork from: http://absurdbydesign.com/.</t>
  </si>
  <si>
    <t>CmLkTUpskVQ</t>
  </si>
  <si>
    <t>2017 09 01</t>
  </si>
  <si>
    <t>https://youtu.be/Z4JzuJMQaSU</t>
  </si>
  <si>
    <t>The Paracast  March 31, 2013 — Dr. Roger Leir</t>
  </si>
  <si>
    <t>Gene and Chris present veteran UFO researcher Dr. Roger Leir. He’ll be discussing his ongoing work in removing and evaluating possible alien implants from abductees, and his research into key cases, including the Turkish UFO videos.
The Paracast Copyright © 2002–2017 The Paracast LLC. For more episodes, visit: https://www.theparacast.com. Custom artwork from: http://absurdbydesign.com/.</t>
  </si>
  <si>
    <t>Z4JzuJMQaSU</t>
  </si>
  <si>
    <t>https://youtu.be/tSiSMgFoHW8</t>
  </si>
  <si>
    <t>The Paracast  April 7, 2013 — Don Ecker</t>
  </si>
  <si>
    <t>Gene and Chris present a special episode featuring veteran UFO researcher Don Ecker, host of the Dark Matters radio show. During this episode we’ll explore Don’s outspoken opinions about UFO and paranormal research. He also answers a number of pointed questions from our listeners.
The Paracast Copyright © 2002–2017 The Paracast LLC. For more episodes, visit: https://www.theparacast.com. Custom artwork from: http://absurdbydesign.com/.</t>
  </si>
  <si>
    <t>tSiSMgFoHW8</t>
  </si>
  <si>
    <t>https://youtu.be/fAs2cbQAeTE</t>
  </si>
  <si>
    <t>The Paracast  April 14, 2013 — George Knapp</t>
  </si>
  <si>
    <t>Gene and Chris present award-winning investigative reporter and UFO investigator George Knapp, co-author of “Hunt for the Skinwalker: Science Confronts the Unexplained at a Remote Ranch in Utah.” Knapp has investigated the strange occurrences at the Skinwalker Ranch in Utah, and he has also covered the unusual claims surrounding Area 51, not to mention such eccentric UFO-related personalities as Bob Lazar.
The Paracast Copyright © 2002–2017 The Paracast LLC. For more episodes, visit: https://www.theparacast.com. Custom artwork from: http://absurdbydesign.com/.</t>
  </si>
  <si>
    <t>fAs2cbQAeTE</t>
  </si>
  <si>
    <t>https://youtu.be/GbHEwtdEayE</t>
  </si>
  <si>
    <t>The Paracast  April 21, 2013 — Blake Cousins</t>
  </si>
  <si>
    <t>One of our most talked about episodes ever! Gene and Chris present controversial UFO promoter Blake Cousins, who has posted hundreds of alleged UFO photos on a YouTube channel. This is an unforgettable episode where you may even wonder whether the guest will actually show up. We also feature active forum member Goggs Mackay as a guest panelist.
The Paracast Copyright © 2002–2017 The Paracast LLC. For more episodes, visit: https://www.theparacast.com. Custom artwork from: http://absurdbydesign.com/.</t>
  </si>
  <si>
    <t>GbHEwtdEayE</t>
  </si>
  <si>
    <t>https://youtu.be/y4jiKcfeZEg</t>
  </si>
  <si>
    <t>The Paracast  April 28, 2013 — Gene and Chris Talk Shop</t>
  </si>
  <si>
    <t>Gene and Chris are joined once again by guest panelist Goggs Mackay as they explore the ramifications of the controversial episode about UFO videos with Blake Cousins, and the polarized listener reaction. This episode also focuses on the state of UFO and paranormal research, UFO promoter Steven Greer’s new UFO documentary allegedly showing the body of a miniature human who might be an alien, and even how to take your own UFO photos — real ones.
The Paracast Copyright © 2002–2017 The Paracast LLC. For more episodes, visit: https://www.theparacast.com. Custom artwork from: http://absurdbydesign.com/.</t>
  </si>
  <si>
    <t>y4jiKcfeZEg</t>
  </si>
  <si>
    <t>https://youtu.be/6ev-pPnVF9I</t>
  </si>
  <si>
    <t>The Paracast  May 5, 2013 — Gene and Chris Cover the Citizen Hearing on Disclosure</t>
  </si>
  <si>
    <t>Direct from the Citizen Hearing on Disclosure, held at the National Press Club in Washington, D.C., Gene and Chris present an extensive back and forth discussion of the proceedings, which involved dozens of mostly top-flight UFO researchers and witnesses speaking to former members of the U.S. Congress. The key issue, above all, is whether the conference will actually expand government and scientific interest in the subject.
The Paracast Copyright © 2002–2017 The Paracast LLC. For more episodes, visit: https://www.theparacast.com. Custom artwork from: http://absurdbydesign.com/.</t>
  </si>
  <si>
    <t>6ev-pPnVF9I</t>
  </si>
  <si>
    <t>https://youtu.be/qUudztRFqAU</t>
  </si>
  <si>
    <t>The Paracast  May 12, 2013 — Peter Davenport</t>
  </si>
  <si>
    <t>Gene and Chris return to the nuts and bolts fundamentals of flying saucers by presenting Peter Davenport, director of the National UFO Reporting Center (NUFORC), who discusses the key UFO cases that he outlined during his presentation before the Citizen Hearing on Disclosure, and his opinions about what the government might really know about the UFO mystery.
The Paracast Copyright © 2002–2017 The Paracast LLC. For more episodes, visit: https://www.theparacast.com. Custom artwork from: http://absurdbydesign.com/.</t>
  </si>
  <si>
    <t>qUudztRFqAU</t>
  </si>
  <si>
    <t>https://youtu.be/1ylBbfVvlyY</t>
  </si>
  <si>
    <t>The Paracast  May 19, 2013 — Robert Hastings with Goggs Mackay</t>
  </si>
  <si>
    <t>Gene and Chris are joined by guest panelist Goggs Mackay as they present Robert Hastings, author of “UFOs and Nukes: Extraordinary Encounters at Nuclear Weapons Sites,” who will bring you up to date on his investigation into this troubling aspect of the  UFO enigma. He’ll also explain why he was not a participant in the recent Citizen Hearing on Disclosure, and answer your questions.
The Paracast Copyright © 2002–2017 The Paracast LLC. For more episodes, visit: https://www.theparacast.com. Custom artwork from: http://absurdbydesign.com/.</t>
  </si>
  <si>
    <t>1ylBbfVvlyY</t>
  </si>
  <si>
    <t>https://youtu.be/1kvu9OhhYr0</t>
  </si>
  <si>
    <t>The Paracast  May 26, 2013 — Leslie Kean and Col. Charles Halt</t>
  </si>
  <si>
    <t>Gene and Chris are joined by investigative journalist Leslie Kean, author of “UFOs: Generals, Pilots and Government Officials Go on the Record,” and retired Air Force Colonel Charles Halt, one of the key figures in the 1980 Randlesham UFO case in the UK. Both are scheduled to speak at 2013 Symposium on Official and Scientific Investigations of UAP (UFOs). We also ask questions posted by our forum members.
The Paracast Copyright © 2002–2017 The Paracast LLC. For more episodes, visit: https://www.theparacast.com. Custom artwork from: http://absurdbydesign.com/.</t>
  </si>
  <si>
    <t>1kvu9OhhYr0</t>
  </si>
  <si>
    <t>https://youtu.be/V2pOSvvPZC0</t>
  </si>
  <si>
    <t>The Paracast  June 2, 2013 — Kathleen Marden and Denise Stoner</t>
  </si>
  <si>
    <t>Gene and Chris explore the UFO abduction enigma with Kathleen Marden and Denise Stoner, authors of “The Alien Abduction Files: The Most Startling Cases of Human Alien Contact Ever Reported.” Kathleen is the niece of the late Betty Hill, whose abduction experience with her husband Barney has been regarded as one of the most credible such encounters. Denise and her family, including her husband, report that they have been abducted repeatedly by strange entities.
The Paracast Copyright © 2002–2017 The Paracast LLC. For more episodes, visit: https://www.theparacast.com. Custom artwork from: http://absurdbydesign.com/.</t>
  </si>
  <si>
    <t>V2pOSvvPZC0</t>
  </si>
  <si>
    <t>2017 08 31</t>
  </si>
  <si>
    <t>https://youtu.be/YWiOQ2sPUQI</t>
  </si>
  <si>
    <t>The Paracast  June 9, 2013 — Gary Haseltine</t>
  </si>
  <si>
    <t>Gene and Chris present Gary Heseltine, a retired constable in the UK who, in 1975, encountered a bright, white light that triggered a series of power grid failures. This sparked a lifelong interest in UFOs that spanned through his career as a police detective. Heseltine has established the Police Report UFO Sightings (PRUFOS), a database containing hundreds of sightings from law enforcement officers. He is also editor of a UFO magazine: UFO Truth.
The Paracast Copyright © 2002–2017 The Paracast LLC. For more episodes, visit: https://www.theparacast.com. Custom artwork from: http://absurdbydesign.com/.</t>
  </si>
  <si>
    <t>YWiOQ2sPUQI</t>
  </si>
  <si>
    <t>https://youtu.be/b2FA2FLfVqc</t>
  </si>
  <si>
    <t>The Paracast  June 16, 2013 — Nick Redfern</t>
  </si>
  <si>
    <t>Gene and Chris present outspoken paranormal commentator and author Nick Redfern (an occasional guest co-host of our show), to discuss his new book, “Monster Files: A Look Inside Government Secrets and Classified Documents on Bizarre Creatures and Extraordinary Animals.” So what does the government really know about Bigfoot and other bizarre creatures?
The Paracast Copyright © 2002–2017 The Paracast LLC. For more episodes, visit: https://www.theparacast.com. Custom artwork from: http://absurdbydesign.com/.</t>
  </si>
  <si>
    <t>b2FA2FLfVqc</t>
  </si>
  <si>
    <t>https://youtu.be/CKZZnPiGRug</t>
  </si>
  <si>
    <t>The Paracast  June 23, 2013 — Ron James</t>
  </si>
  <si>
    <t>Gene and Chris present “conscious media” producer Ron James, of Ivolve TV. Chris and Ron have worked together since 2005 creating honest, real media that examines the paranormal in an honest, unvarnished fashion. This episode will focus on upcoming media projects on the paranormal, along with the recent Citizens Hearing on Disclosure, where Ron served as the video producer.
The Paracast Copyright © 2002–2017 The Paracast LLC. For more episodes, visit: https://www.theparacast.com. Custom artwork from: http://absurdbydesign.com/.</t>
  </si>
  <si>
    <t>CKZZnPiGRug</t>
  </si>
  <si>
    <t>2017 08 28</t>
  </si>
  <si>
    <t>https://youtu.be/m8eYYz9CQkE</t>
  </si>
  <si>
    <t>The Paracast  June 30, 2013 — Kevin D. Randle</t>
  </si>
  <si>
    <t>Gene and Chris present Kevin D. Randle, who  returns to The Paracast to discuss his appearance before the recent Citizen Hearing on Disclosure, and his recent book, “Alien Mysteries, Conspiracies and Cover-Ups.” This wide-ranging interview will cover the latest news about the Roswell “Dream Team” investigation, why theories about Ancient Astronauts may be the result of misinterpreting the original cases, and ongoing research into cattle mutilations.
The Paracast Copyright © 2002–2017 The Paracast LLC. For more episodes, visit: https://www.theparacast.com. Custom artwork from: http://absurdbydesign.com/.</t>
  </si>
  <si>
    <t>m8eYYz9CQkE</t>
  </si>
  <si>
    <t>https://youtu.be/YbAG2356IIU</t>
  </si>
  <si>
    <t>The Paracast  July 7, 2013 — Richard Toronto and Geneva Hagen</t>
  </si>
  <si>
    <t>Gene and Chris present Richard Toronto, author of “War over Lemuria: Richard Shaver, Ray Palmer and the Strangest Chapter of 1940s Science Fiction.” Toronto, a former newspaper reporter, is a long time student of the Shaver Mystery. We’ll also be joined by Geneva Hagen, co-editor of the UFO/occult magazine, “Caveat Emptor,” and a friend of Shaver’s. Both Palmer and Shaver were pioneers not just in science fiction, but helped in encouraging interest in flying saucers in the late 1940s and early 1950s.
The Paracast Copyright © 2002–2017 The Paracast LLC. For more episodes, visit: https://www.theparacast.com. Custom artwork from: http://absurdbydesign.com/.</t>
  </si>
  <si>
    <t>YbAG2356IIU</t>
  </si>
  <si>
    <t>2017 08 27</t>
  </si>
  <si>
    <t>https://youtu.be/JBY_4aQJXHE</t>
  </si>
  <si>
    <t>The Parcast  August 27, 2017 — Don Ecker with J. Randall Murphy</t>
  </si>
  <si>
    <t>Gene, Chris and guest cohost/panelist J. Randall Murphy present a return appearance by the inimitable Don Ecker, long-time UFO researcher and curmudgeon. On this episode, Ecker talks about some of the unsavory characters he's encountered in the UFO field over the years, including Sean David Morton, Dr. Steven Greer, Kal Korff and Stan Romanek. Both Morton and Romanek have been convicted of crimes. Ecker will also talk about such subjects as undersea UFOs, possible ancient astronauts and advanced civilizations, UFO group follies, and whether it's at all possible to do serious UFO research anymore. And that’s just the beginning!
The Paracast Copyright © 2002–2017 The Paracast LLC. For more episodes, visit: https://www.theparacast.com. Custom artwork from: http://absurdbydesign.com/.</t>
  </si>
  <si>
    <t>JBY_4aQJXHE</t>
  </si>
  <si>
    <t>https://youtu.be/yo0O0vq0akI</t>
  </si>
  <si>
    <t>The Paracast  July 14, 2013 — Chris Lambright and Curtis L. Collins</t>
  </si>
  <si>
    <t>Gene and Chris present a full-scale discussion of a classic UFO encounter, the Cash-Landrum incident, which occurred on an isolated two-lane road near Houston, Texas on December 29, 1980. This sighting includes a witness who received possible severe radiation burns as the result of being in close proximity to the strange aircraft. To flesh out the nuts and bolts of the case, we invited two UFO investigators, Chris Lambright and Curt Collins (whom our forum members know as Sentry).
The Paracast Copyright © 2002–2017 The Paracast LLC. For more episodes, visit: https://www.theparacast.com. Custom artwork from: http://absurdbydesign.com/.</t>
  </si>
  <si>
    <t>yo0O0vq0akI</t>
  </si>
  <si>
    <t>https://youtu.be/uF02ySQEmww</t>
  </si>
  <si>
    <t>The Paracast  July 21, 2013 — Mack Maloney</t>
  </si>
  <si>
    <t>Gene and Chris explore the reports and legends of hidden government installations around the world where top secret research and possible UFO explorations are going on with Mack Maloney, author of “Beyond Area 51.” In addition to discussing such mysterious locales, he’ll cover incredible tales of animal experimentation and UFO sightings. And wait till you hear Maloney’s views about the Roswell and Aztec UFO crashes.
The Paracast Copyright © 2002–2017 The Paracast LLC. For more episodes, visit: https://www.theparacast.com. Custom artwork from: http://absurdbydesign.com/.</t>
  </si>
  <si>
    <t>uF02ySQEmww</t>
  </si>
  <si>
    <t>https://youtu.be/pfTGAvbtwa0</t>
  </si>
  <si>
    <t>The Paracast  July 28, 2013 — Scott Ramsey and Kevin D. Randle</t>
  </si>
  <si>
    <t>Presenting “The Great Aztec Debate,” featuring Scott Ramsey, co-author of “The Aztec Incident: Recovery at Hart Canyon” and long-time UFO researcher Kevin D. Randle. During this debate, Ramsey will argue in favor of reports of a UFO crash in Aztec, NM in March 1948. Randle is a long-time skeptic of the case who attributes the report to two alleged hoaxers who gave the story to the late gossip columnist Frank Scully, author of  a 1950 book, “Behind The Flying Saucers.” The book was updated in 2008 with updated material from several authors, including Ramsey.
The Paracast Copyright © 2002–2017 The Paracast LLC. For more episodes, visit: https://www.theparacast.com. Custom artwork from: http://absurdbydesign.com/.</t>
  </si>
  <si>
    <t>pfTGAvbtwa0</t>
  </si>
  <si>
    <t>2017 08 26</t>
  </si>
  <si>
    <t>https://youtu.be/xMlkPJtdbcQ</t>
  </si>
  <si>
    <t>The Paracast  August 4, 2013 — Greg Valdez</t>
  </si>
  <si>
    <t>Evidence from the Case Files of Gabe Valdez,” which provides a fascinating look at his dad’s many years of investigative work in and around the Dulce, NM/Rio Arriba County region, including the hell years of dozens of mutilations in the northern NM region, his work as a field investigator for Bigelow’s NIDS, his theories and conclusions about the mutilations, the “Dulce Base” myths, stories, rumors and legends plus much more!
The Paracast Copyright © 2002–2017 The Paracast LLC. For more episodes, visit: https://www.theparacast.com. Custom artwork from: http://absurdbydesign.com/.</t>
  </si>
  <si>
    <t>xMlkPJtdbcQ</t>
  </si>
  <si>
    <t>https://youtu.be/uqN9nqAL-1c</t>
  </si>
  <si>
    <t>The Paracast  August 11, 2013 — Don Ecker</t>
  </si>
  <si>
    <t>Gene and Chris play catch-up with Don Ecker, long-time UFO investigator and host of the Dark Matters radio show. During this session, Don will, as usual, pull no punches as he tells you about his long history in the field, along with his frank reactions to people and organizations, where he holds no prisoners. You’ll also hear his responses to listener questions.
The Paracast Copyright © 2002–2017 The Paracast LLC. For more episodes, visit: https://www.theparacast.com. Custom artwork from: http://absurdbydesign.com/.</t>
  </si>
  <si>
    <t>uqN9nqAL-1c</t>
  </si>
  <si>
    <t>https://youtu.be/C2d7ZhMUZH4</t>
  </si>
  <si>
    <t>The Paracast  August 18, 2013 — James Fox</t>
  </si>
  <si>
    <t>Gene and Chris welcome movie documentary producer James Fox back to the show. On this episode, the outspoken filmmaker will explain what went wrong with the National Geographic “Chasing UFOs” reality show, on which he was a co-host. He also recount his amazing eight-day visit with long-time UFO investigator Ray Stanford, and some of what he learned. Fox will also give you a preview of the forthcoming UFO documentary he is working on, which has the working title of “701.” This number represents the number of UFO cases the Air Force’s Project Bluebook failed to explain.
The Paracast Copyright © 2002–2017 The Paracast LLC. For more episodes, visit: https://www.theparacast.com. Custom artwork from: http://absurdbydesign.com/.</t>
  </si>
  <si>
    <t>C2d7ZhMUZH4</t>
  </si>
  <si>
    <t>https://youtu.be/OIviV5j69Hw</t>
  </si>
  <si>
    <t>The Paracast  August 25, 2013 — Chad Lewis</t>
  </si>
  <si>
    <t>Gene and Chris present Chad Lewis, a co-author of “The Van Meter Visitor: A True and Mysterious Encounter with the Unknown.” According to Lewis, “for several nights in 1903, the small town of Van Meter, Iowa was terrorized by a giant bat-like creature that emerged from an old abandoned mine. The identity of this mysterious visitor was never discovered.” Over 100 years later, Lewis and his fellow paranormal investigators set out to Van Meter to shine a light on this amazingly bizarre and still unexplained case.
The Paracast Copyright © 2002–2017 The Paracast LLC. For more episodes, visit: https://www.theparacast.com. Custom artwork from: http://absurdbydesign.com/.</t>
  </si>
  <si>
    <t>OIviV5j69Hw</t>
  </si>
  <si>
    <t>2017 08 25</t>
  </si>
  <si>
    <t>https://youtu.be/vdFPz1DIFOU</t>
  </si>
  <si>
    <t>The Paracast  September 1, 2013 — Walter Bosley</t>
  </si>
  <si>
    <t>Gene and Chris welcome former Air Force Office of Special Investigations agent and FBI counterintelligence specialist Walter Bosley, who has engaged in a lengthy research project involving a series of strange and frightening deaths, possibly murders, that occurred in the San Bernardino Valley in 1915. Bosley’s recent book, “Empire of the Wheel II: Friends From Sonora,” covers such topics as “the unexpected fingerprints of a group of aviators who allegedly built secret airships in California before the Civil War and may have been responsible for the widely reported but mostly forgotten Great Airship Mystery of 1897.” And what about a possible connection to Butch and Sundance?
The Paracast Copyright © 2002–2017 The Paracast LLC. For more episodes, visit: https://www.theparacast.com. Custom artwork from: http://absurdbydesign.com/.</t>
  </si>
  <si>
    <t>vdFPz1DIFOU</t>
  </si>
  <si>
    <t>https://youtu.be/8d6yiTmzI74</t>
  </si>
  <si>
    <t>The Paracast  September 8, 2013 — Micah A. Hanks and Scott Alan Roberts</t>
  </si>
  <si>
    <t>Gene and Chris present an all-star episode featuring Micah A. Hanks and Scott Alan Roberts. Both will catch us up on their most recent works, which includes Scotty’s most recent book: “The Secret History of the Reptilians: The Pervasive Presence of the Serpent in Human History, Religion and Alien Mythos.” Micah’s most recent book is an out-of-the-box look at: “The UFO Singularity: Why Are Past Unexplained Phenomena Changing Our Future? Where Will Transcending the Bounds of Current Thinking Lead? How Near is the Singularity?” We will also  hear about the second annual Paradigm Symposium, to be held October 2013 in the Minneapolis/St Paul MN area.
The Paracast Copyright © 2002–2017 The Paracast LLC. For more episodes, visit: https://www.theparacast.com. Custom artwork from: http://absurdbydesign.com/.</t>
  </si>
  <si>
    <t>8d6yiTmzI74</t>
  </si>
  <si>
    <t>https://youtu.be/HezaTUNCOnw</t>
  </si>
  <si>
    <t>The Paracast  September 15, 2013 — Jan Harzan</t>
  </si>
  <si>
    <t>Gene and Chris present the new Executive Director for MUFON, the Mutual UFO Network, Jan Harzan. Is he the right person to bring MUFON back from the brink of controversy? Harzan has been interested in UFO for years, the result of significant sighting when he was a child. He is a retired IBM executive, and previously headed the Orange County, CA MUFON chapter for a number of years.
The Paracast Copyright © 2002–2017 The Paracast LLC. For more episodes, visit: https://www.theparacast.com. Custom artwork from: http://absurdbydesign.com/.</t>
  </si>
  <si>
    <t>HezaTUNCOnw</t>
  </si>
  <si>
    <t>2017 08 24</t>
  </si>
  <si>
    <t>https://youtu.be/3wzV22mOggU</t>
  </si>
  <si>
    <t>The Paracast  September 22, 2013 — Donald R. Schmitt</t>
  </si>
  <si>
    <t>Gene and Chris present Donald R. Schmitt, co-author (along with Thomas J. Carey) of “Inside the Real Area 51: The Secret History of Wright Patterson.” We all know about Nevada’s Area 51 all right. Even the government admits it’s real. But what about the “real” Area 51? Where might the actual wreckage of the Roswell crash be stored? You’ll learn about this and other mysteries on this fascinating episode.
The Paracast Copyright © 2002–2017 The Paracast LLC. For more episodes, visit: https://www.theparacast.com. Custom artwork from: http://absurdbydesign.com/.</t>
  </si>
  <si>
    <t>3wzV22mOggU</t>
  </si>
  <si>
    <t>https://youtu.be/SFPOknrXWf8</t>
  </si>
  <si>
    <t>The Paracast  October 6, 2013 — David Weatherly</t>
  </si>
  <si>
    <t>Gene and Chris present paranormal investigator David Weatherly. For over 35 years, David has explored the world of the strange, investigating cases around the country and abroad. He has written and lectured on a diverse range of topics including cryptozoology, Ufology and hauntings. He has spent a considerable amount of time investigating and researching Utah’s Uinta Basin — location of the infamous “Skinwalker ranch.” David’s latest book, “Strange Intruders” and the topics he addresses include the Djinn, Slenderman, Black Eyed Beings and much more.
The Paracast Copyright © 2002–2017 The Paracast LLC. For more episodes, visit: https://www.theparacast.com. Custom artwork from: http://absurdbydesign.com/.</t>
  </si>
  <si>
    <t>SFPOknrXWf8</t>
  </si>
  <si>
    <t>2017 08 23</t>
  </si>
  <si>
    <t>https://youtu.be/3S7sl7ZhUcA</t>
  </si>
  <si>
    <t>The Paracast  October 13, 2013 — Gene and Chris Talk “Shop”</t>
  </si>
  <si>
    <t>Gene and Chris Chris present another “shop talk” episode, in which we give you our views about the most important topics being discussed in our forums, the state of UFO/paranormal research, and even the state of the world. We answer your questions about a possible “Pro” or “VIP” version of the show with extra content, and the prospects for a Paracast UFO/paranormal conference in the near future.
The Paracast Copyright © 2002–2017 The Paracast LLC. For more episodes, visit: https://www.theparacast.com. Custom artwork from: http://absurdbydesign.com/.</t>
  </si>
  <si>
    <t>3S7sl7ZhUcA</t>
  </si>
  <si>
    <t>https://youtu.be/xYE81kv9Kt4</t>
  </si>
  <si>
    <t>The Paracast  October 20, 2013 — Jerome Clark</t>
  </si>
  <si>
    <t>The UFO field remains embroiled in the usual group of feuds and other time-wasting pursuits. To provide a reality check, Gene and Chris present veteran UFO researcher and historian Jerome Clark. He has been involved in UFO research since the 1960s and has written a number of books on UFO and paranormal subjects that includes “The UFO Encyclopedia : The Phenomenon from the Beginning (2 Volume Set).”
The Paracast Copyright © 2002–2017 The Paracast LLC. For more episodes, visit: https://www.theparacast.com. Custom artwork from: http://absurdbydesign.com/.</t>
  </si>
  <si>
    <t>xYE81kv9Kt4</t>
  </si>
  <si>
    <t>https://youtu.be/7tMuEkrhUzY</t>
  </si>
  <si>
    <t>The Paracast  October 27, 2013 — Nick Redfern</t>
  </si>
  <si>
    <t>Gene and Chris present that prolific author of paranormal books, Nick Redfern, author of “For Nobody’s Eyes Only: Missing Government Files and Hidden Archives That Document the Truth Behind the Most Enduring Conspiracy Theories.” Nick will answer listener questions, and explain how he discovered what might be missing, and what it might disclose about these incredible mysteries of our time.
The Paracast Copyright © 2002–2017 The Paracast LLC. For more episodes, visit: https://www.theparacast.com. Custom artwork from: http://absurdbydesign.com/.</t>
  </si>
  <si>
    <t>7tMuEkrhUzY</t>
  </si>
  <si>
    <t>2017 08 22</t>
  </si>
  <si>
    <t>https://youtu.be/l_Y9rxacFdw</t>
  </si>
  <si>
    <t>The Paracast  November 3, 2013 — Bryce Zabel</t>
  </si>
  <si>
    <t>It’s one of the greatest “what ifs” of all time. What if John Kennedy had survived the ambush in Dallas, Texas? What then? That’s the subject of a fascinating new novel, just out in time for the 50th anniversary of the Kennedy assassination. It’s called, “Surrounded by Enemies: What if Kennedy Survived Dallas?” and it’s full of twists and surprises. The author is a friend of The Paracast, Bryce Zabel, who last dipped his toe into the alternate JFK timestream when he created NBC’s Emmy winning “Dark Skies” TV series.
The Paracast Copyright © 2002–2017 The Paracast LLC. For more episodes, visit: https://www.theparacast.com. Custom artwork from: http://absurdbydesign.com/.</t>
  </si>
  <si>
    <t>l_Y9rxacFdw</t>
  </si>
  <si>
    <t>https://youtu.be/wsQDrx_2eok</t>
  </si>
  <si>
    <t>The Paracast  November 10, 2013 — Colin Andrews</t>
  </si>
  <si>
    <t>Gene and Chris present noted crop circle researcher Colin Andrews. Colin pioneered  crop circle investigation 30 years ago and is considered the world’s top authority on this controversial subject. Among his many accomplishments: He started the first research organization into this phenomenon, Circles Phenomenon Research (CPR), designed high-tech surveillance operations attempting to film a circle being made, and advised Prime Minister Margaret Thatcher’s cabinet and Queen Elizabeth on the mysterious phenomenon. His latest book is, written with Synthia Andrews, is “On the Edge of Reality: Hidden Technology, Powers of the Mind, Quantum Physics, Paranormal Phenomena, Orbs, UFOs, Harmonic Transmissions, and Crop Circles.”
The Paracast Copyright © 2002–2017 The Paracast LLC. For more episodes, visit: https://www.theparacast.com. Custom artwork from: http://absurdbydesign.com/.</t>
  </si>
  <si>
    <t>wsQDrx_2eok</t>
  </si>
  <si>
    <t>2017 08 21</t>
  </si>
  <si>
    <t>https://youtu.be/6H05IfChPh4</t>
  </si>
  <si>
    <t>The Paracast  November 17, 2013 — Brad Steiger</t>
  </si>
  <si>
    <t>He’s back. One of the most prolific paranormal authors in the field, Brad Steiger, returns to The Paracast to talk about his new book, “Real Encounters, Different Dimensions, and Otherworldly Beings.” This thick book covers all sorts of mysterious and unpredictable paranormal subjects, and focuses on a whole range of unusual beings, such as ghosts, phantoms, poltergeist, ETs, strange animals and even monsters. Brad was, in fact, on the very first episode in The Paracast in February of 2006 and remains one of our most fascinating guests.
The Paracast Copyright © 2002–2017 The Paracast LLC. For more episodes, visit: https://www.theparacast.com. Custom artwork from: http://absurdbydesign.com/.</t>
  </si>
  <si>
    <t>6H05IfChPh4</t>
  </si>
  <si>
    <t>https://youtu.be/MiXqf_ozhYs</t>
  </si>
  <si>
    <t>The Paracast  November 24, 2013 — Matthew Williams</t>
  </si>
  <si>
    <t>Gene and Chris introduce crop circle artist and UFO researcher Matthew Williams. Yes, he is responsible for some of those crop circles. According to his bio: “Former British Government Customs &amp; Excise officer, Matthew Williams, had his first UFO experience in 1991. This led him to become a well known UK UFO investigator. After investigating the crop circle subject, he decided to try making some circles to test if researchers would know they were man-made. The rest is history as eventually Matthew became the only person to ever be arrested for making a crop circle.”
The Paracast Copyright © 2002–2017 The Paracast LLC. For more episodes, visit: https://www.theparacast.com. Custom artwork from: http://absurdbydesign.com/.</t>
  </si>
  <si>
    <t>MiXqf_ozhYs</t>
  </si>
  <si>
    <t>https://youtu.be/75svlQdW9oQ</t>
  </si>
  <si>
    <t>The Paracast  December 1, 2013 — Richard Dolan</t>
  </si>
  <si>
    <t>Gene and Chris welcome UFO historian Richard Dolan, author of two books in the “UFOs and the National Security State” series, “A.D. After Disclosure,” with TV producer and novelist Bryce Zabel, and the upcoming “UFOs for the 21st Century Mind: An Ancient Mystery for a New Era.” You can find more information about his books here: Richard Dolan Press.
The Paracast Copyright © 2002–2017 The Paracast LLC. For more episodes, visit: https://www.theparacast.com. Custom artwork from: http://absurdbydesign.com/.</t>
  </si>
  <si>
    <t>75svlQdW9oQ</t>
  </si>
  <si>
    <t>2017 08 20</t>
  </si>
  <si>
    <t>https://youtu.be/WWecWzPjr3A</t>
  </si>
  <si>
    <t>The Paracast  December 8, 2013 — Thomas P. Fusco</t>
  </si>
  <si>
    <t>Gene and Chris present the return of independent researcher Thomas P. Fusco. Fusco has devoted some three decades investigating the relationship between mind, physics, spirituality, parapsychology, scientific anomalies and paranormal phenomena with the goal of uncovering the unifying cosmological framework that has eluded mankind for generations. On this episode, he’ll be expanding on his theory of supergeometry as detailed in his book, “Behind the Cosmic Veil: A New Vision of Reality,” which integrates reality, spiritual, and the supernatural, including UFOs and other strange events.
The Paracast Copyright © 2002–2017 The Paracast LLC. For more episodes, visit: https://www.theparacast.com. Custom artwork from: http://absurdbydesign.com/.</t>
  </si>
  <si>
    <t>WWecWzPjr3A</t>
  </si>
  <si>
    <t>https://youtu.be/AbFt-FJGsoc</t>
  </si>
  <si>
    <t>The Paracast  August 20, 2017 — David Booher with Jerome Clark</t>
  </si>
  <si>
    <t>Gene and Chris are joined by veteran UFO researcher Jerome Clark to interview David Booher, author of "No Return: The Gerry Irwin Story, UFO Abduction or Covert Operation?" The book includes a foreword from Jacques Vallee. In 1959, two years before the Betty and Barney Hill UFO abduction, a young soldier had a mysterious experience on a lonesome road in Utah, where the arrival of a blazing object was followed by a 24-hour blackout. Just what did happen to Irwin? As Booher details this incredible experience and its possible implications, Clark provides the historical perspective and asks compelling questions to help flesh out this amazing tale and how it impacted Irwin's life.
The Paracast Copyright © 2002–2017 The Paracast LLC. For more episodes, visit: https://www.theparacast.com. Custom artwork from: http://absurdbydesign.com/.</t>
  </si>
  <si>
    <t>AbFt-FJGsoc</t>
  </si>
  <si>
    <t>https://youtu.be/U1JUcqoFOkw</t>
  </si>
  <si>
    <t>The Paracast  December 15, 2013 — David M. Rountree</t>
  </si>
  <si>
    <t>Gene and Chris present long-time paranormal researcher David M. Rountree, who focuses his studies on the scientific aspects of the paranormal and has been heavily involved in EVP research and other areas where you can actually measure things in and around possible hauntings and other mysterious phenomena. According to his biography, his EVP and EMF work “has led him to develop a wormhole hypothesis associated with a paranormal event horizon.”
The Paracast Copyright © 2002–2017 The Paracast LLC. For more episodes, visit: https://www.theparacast.com. Custom artwork from: http://absurdbydesign.com/.</t>
  </si>
  <si>
    <t>U1JUcqoFOkw</t>
  </si>
  <si>
    <t>https://youtu.be/aXqk6fJYe0M</t>
  </si>
  <si>
    <t>The Paracast  December 22, 2013 — Timothy Good</t>
  </si>
  <si>
    <t>Gene and Chris present long-time UFO authority and book author Timothy Good, who expresses his “meta” viewpoint on the extent and scope of the UFO mystery. Good also recounts experiences he’s had over the years that may involve meetings with extraterrestrials, along with some of the curious and perhaps frightening results of his decades of intriguing research featured in his many best-selling books. One subject he’ll focus on is the possibility that some UFOs are piloted by hostile alien beings who have long-range plans to take over our planet.
The Paracast Copyright © 2002–2017 The Paracast LLC. For more episodes, visit: https://www.theparacast.com. Custom artwork from: http://absurdbydesign.com/.</t>
  </si>
  <si>
    <t>aXqk6fJYe0M</t>
  </si>
  <si>
    <t>2017 08 19</t>
  </si>
  <si>
    <t>https://youtu.be/1klbOjEVPJw</t>
  </si>
  <si>
    <t>The Paracast  December 29, 2013 — Don Ecker</t>
  </si>
  <si>
    <t>Gene and Chris catch up on 2013 and lots more with the one and only and always Don Ecker, host of the Dark Matters radio show, to discuss this crazy year, the “other” Dark Matter show, and a whole lot more. You’ll hear Don’s reaction to the constant onslaught of UFO fakers, who are exposed only to return shortly thereafter as if nothing ever happened. Is there hope for the UFO field and learning about what’s really happening in 2014 — or ever?
The Paracast Copyright © 2002–2017 The Paracast LLC. For more episodes, visit: https://www.theparacast.com. Custom artwork from: http://absurdbydesign.com/.</t>
  </si>
  <si>
    <t>1klbOjEVPJw</t>
  </si>
  <si>
    <t>https://youtu.be/7-u4NgzI6W8</t>
  </si>
  <si>
    <t>The Paracast  January 5, 2014 — Barry Chamish</t>
  </si>
  <si>
    <t>Gene and Chris introduce long-time investigative journalist and author Barry Chamish. Barry is best known for his Israeli number one bestseller, “Who Murdered Yitzhak Rabin.” His research on a bizarre Israeli UFO wave led to five episodes of “Sightings.” His work led to a book called “Return of the Giants.” And, whether you accept the murder of JFK as a possible conspiracy, did you ever consider whether the death of his son, JFK Jr., in a plane crash was also the result of a conspiracy? You’ll hear about all this and more in this wide-ranging interview.
The Paracast Copyright © 2002–2017 The Paracast LLC. For more episodes, visit: https://www.theparacast.com. Custom artwork from: http://absurdbydesign.com/.</t>
  </si>
  <si>
    <t>7-u4NgzI6W8</t>
  </si>
  <si>
    <t>https://youtu.be/IPj8X0yhB8U</t>
  </si>
  <si>
    <t>The Paracast  January 12, 2014 — Andrew B. Colvin</t>
  </si>
  <si>
    <t>Gene and Chris present UFO and Mothman researcher Andrew B. Colvin, who has recently published two volumes of a proposed trilogy of John Keel books, which include various interviews and selected articles by Keel from various stages throughout his career. The are entitled Flying Saucer to the Center of Your Mind and The Outer Limits of the Twilight Zone.
The Paracast Copyright © 2002–2017 The Paracast LLC. For more episodes, visit: https://www.theparacast.com. Custom artwork from: http://absurdbydesign.com/.</t>
  </si>
  <si>
    <t>IPj8X0yhB8U</t>
  </si>
  <si>
    <t>https://youtu.be/S92tVNSNHhA</t>
  </si>
  <si>
    <t>The Paracast  January 19, 2014 — Ryan Skinner</t>
  </si>
  <si>
    <t>Gene and Chris welcome Ryan Skinner for a return engagement. Ryan has spent a considerable amount of time out in Utah these past seven years sleuthing around the Sherman Ranch and digging into the strange goings-on that are alleged to occur there. He has released an eBook called “Skinwalker Ranch : Path of the Skinwalker” that details his exploits. Here’s your chance to get the skinny from Skinner about skinnning skinwalkers and dodging secretive billionaires—plus get the latest updates from Robert Bigelow’s closely guarded ranch, etc.
The Paracast Copyright © 2002–2017 The Paracast LLC. For more episodes, visit: https://www.theparacast.com. Custom artwork from: http://absurdbydesign.com/.</t>
  </si>
  <si>
    <t>S92tVNSNHhA</t>
  </si>
  <si>
    <t>https://youtu.be/3u3fKdjpewU</t>
  </si>
  <si>
    <t>The Paracast  January 26, 2014 — J.C. Johnson</t>
  </si>
  <si>
    <t>Gene and Chris present everyone’s favorite crypto-chaser J.C. Johnson. J.C. has been keeping busy with his research into the paranormal, and has quite a number of updates about his various projects and trip reports to reveal since his last visit to the show. You’ll hear about the latest sightings of Bigfoot, dog men, possible wolf men and other strange creatures, and J.C.’s ongoing research into these and other strange mysteries.
The Paracast Copyright © 2002–2017 The Paracast LLC. For more episodes, visit: https://www.theparacast.com. Custom artwork from: http://absurdbydesign.com/.</t>
  </si>
  <si>
    <t>3u3fKdjpewU</t>
  </si>
  <si>
    <t>2017 08 18</t>
  </si>
  <si>
    <t>https://youtu.be/YmMSki6IDis</t>
  </si>
  <si>
    <t>The Paracast  February 2, 2014 — Red Pill Junkie</t>
  </si>
  <si>
    <t>Gene and Chris present that outspoken blogger on the paranormal, Red Pill Junkie. Under his online name, he is a regular contributor for The Daily Grail, Mysterious Universe, the Intrepid Magazine blog. He also collaborates frequently with The Grimerica Show podcast and also lends a little hand on The Gralien Report radio show. He says, “But my true forte is that I like to comment on things…a lot.”
The Paracast Copyright © 2002–2017 The Paracast LLC. For more episodes, visit: https://www.theparacast.com. Custom artwork from: http://absurdbydesign.com/.</t>
  </si>
  <si>
    <t>YmMSki6IDis</t>
  </si>
  <si>
    <t>https://youtu.be/c8C5zMBcs1c</t>
  </si>
  <si>
    <t>The Paracast  February 9, 2014 — Dr. Bruce Maccabee</t>
  </si>
  <si>
    <t>Gene and Chris present veteran UFO investigator and photographic expert Dr. Bruce Maccabee. The controversial Gulf Breeze UFO flap of the 1980s and 1990s is one of the main topics on the agenda, but we’ll be covering his other work in the field that focuses mainly on UFO photos and accompanying evidence.
The Paracast Copyright © 2002–2017 The Paracast LLC. For more episodes, visit: https://www.theparacast.com. Custom artwork from: http://absurdbydesign.com/.</t>
  </si>
  <si>
    <t>c8C5zMBcs1c</t>
  </si>
  <si>
    <t>https://youtu.be/v1DwlF0Mx74</t>
  </si>
  <si>
    <t>The Paracast  February 16, 2014 — Lyle Blackburn</t>
  </si>
  <si>
    <t>Gene and Chris go monster hunting with Lyle Blackburn, who, according to his biography, “is an author, musician, and cryptid hunter from Texas. His books, ‘The Beast of Boggy Creek: The True Story of the Fouke Monster,’ and ‘Lizard Man: The True Story of the Bishopville Monster,’ reflect his lifelong fascination with legends and sighting reports of real-life ‘monsters.’ During his research, Lyle has often explored the remote reaches of the southern U.S. in search of shadowy creatures said to inhabit the dense backwoods and swamplands of these areas.”
The Paracast Copyright © 2002–2017 The Paracast LLC. For more episodes, visit: https://www.theparacast.com. Custom artwork from: http://absurdbydesign.com/.</t>
  </si>
  <si>
    <t>v1DwlF0Mx74</t>
  </si>
  <si>
    <t>2017 08 17</t>
  </si>
  <si>
    <t>https://youtu.be/TrNLCuBMl7Y</t>
  </si>
  <si>
    <t>The Paracast  February 23, 2014 — Derrel Sims</t>
  </si>
  <si>
    <t>Gene and Chris present Derrel Sims, who is also known as “The Alien Hunter.” His official background calls Sims “the world’s leading expert on alien abductions. His 38+ years of field research has focused on physical evidence, and led to his groundbreaking discoveries of alien implants and alien fluorescence. As a former military police officer and CIA operative, Sims has a unique insight to the alien organization which he believes functions similarly to an intelligence agency.” We’ll be asking him the hard questions about his background, abduction experiences, and his UFO research.
The Paracast Copyright © 2002–2017 The Paracast LLC. For more episodes, visit: https://www.theparacast.com. Custom artwork from: http://absurdbydesign.com/.</t>
  </si>
  <si>
    <t>TrNLCuBMl7Y</t>
  </si>
  <si>
    <t>https://youtu.be/o-gCaH5hscM</t>
  </si>
  <si>
    <t>The Paracast  March 2, 2014 — Gene &amp; Chris Present “Shop Talk 2014”</t>
  </si>
  <si>
    <t>It’s “shop talk” 2014, as Gene and Chris present an episode where we catch up on recent developments in paranormal research, and we give you our own unvarnished opinions. We’ll be answering your questions about our favorite cases, researchers and books, along with future plans for the show. This is the sort of episode we like to do every few months so we can speak directly, from the heart, and tell you what we really think about a variety of issues.
The Paracast Copyright © 2002–2017 The Paracast LLC. For more episodes, visit: https://www.theparacast.com. Custom artwork from: http://absurdbydesign.com/.</t>
  </si>
  <si>
    <t>o-gCaH5hscM</t>
  </si>
  <si>
    <t>https://youtu.be/4uj0DmImmFs</t>
  </si>
  <si>
    <t>The Paracast  March 9, 2014 — Dr. Joseph P. Farrell</t>
  </si>
  <si>
    <t>Gene and Chris present the yet another wide-ranging discussion with prolific paranormal author and commentator Dr. Joseph P. Farrell, author of such books as “Saucers, Swastikas, and Psyops.” This time, the bill of fare includes such topics as the possible mysterious suicides of prominent bankers, the reported looting of the banking system by so-called “banksters,” a possible “Manhattan Project” to build a flying saucer, the growth of a secret space program using black project funds, and other amazing mysteries and conspiracies.
The Paracast Copyright © 2002–2017 The Paracast LLC. For more episodes, visit: https://www.theparacast.com. Custom artwork from: http://absurdbydesign.com/.</t>
  </si>
  <si>
    <t>4uj0DmImmFs</t>
  </si>
  <si>
    <t>2017 08 16</t>
  </si>
  <si>
    <t>https://youtu.be/CH8TmY0nhes</t>
  </si>
  <si>
    <t>The Paracast  March 16, 2014 — Rosemary Ellen Guiley</t>
  </si>
  <si>
    <t>Gene and Chris welcome long-time paranormal researcher Rosemary Ellen Guiley, author of “Dream Messages from the Afterlife.” So are some dreams the result of contact with the dead? According to the blurb from Rosemary’s latest book, “We can have contact with the dead, and the most common and powerful way is in dreams. This book is a ground-breaking validation of dreams that reach into the afterlife for reunions, messages, and previews of what lies beyond earthly life.” This discussion surely takes us in a direction that’s out of the normal comfort zone for The Paracast.
The Paracast Copyright © 2002–2017 The Paracast LLC. For more episodes, visit: https://www.theparacast.com. Custom artwork from: http://absurdbydesign.com/.</t>
  </si>
  <si>
    <t>CH8TmY0nhes</t>
  </si>
  <si>
    <t>https://youtu.be/Kmh__mFMqoU</t>
  </si>
  <si>
    <t>The Paracast  March 23, 2014 — Phyllis Galde and Jerome Clark</t>
  </si>
  <si>
    <t>We present a special episode profiling the oldest U.S. magazine about the paranormal — Fate — founded in 1948 by Ray Palmer and Curtis Fuller. It has gone through several ownerships, and has a long, storied history of presenting articles about the strange and the unknown to a general audience. This episode features Phyllis Galde, the editor and publisher, and UFO historian Jerome Clark, a former editor of Fate. You’ll learn about the highlights over the years, and how the magazine is coping with the new online technologies.
The Paracast Copyright © 2002–2017 The Paracast LLC. For more episodes, visit: https://www.theparacast.com. Custom artwork from: http://absurdbydesign.com/.</t>
  </si>
  <si>
    <t>Kmh__mFMqoU</t>
  </si>
  <si>
    <t>https://youtu.be/pe-_JgAI4Gk</t>
  </si>
  <si>
    <t>The Paracast  March 30, 2014 — “Stalking the Herd” Special with David Perkins</t>
  </si>
  <si>
    <t>Getting the goods on the cattle mutilation phenomenon, as Chris presents his long-time mentor/researcher/friend David Perkins. Perkins, who does not normally do any radio shows, was one of the first mutilation researchers back in the mid-1970s. He was Linda Howe’s cameraperson for the filming of A Strange Harvest in 1979 and wrote the foreword to several books from Chris. Are cattle mutilations caused by cultists, individual pranksters, or some alien entity? We’ll be focusing on Chris O’Brien’s book, “Stalking the Herd,” and you’ll hear about some of the classic cases, and the classic theories.
The Paracast Copyright © 2002–2017 The Paracast LLC. For more episodes, visit: https://www.theparacast.com. Custom artwork from: http://absurdbydesign.com/.</t>
  </si>
  <si>
    <t>pe-_JgAI4Gk</t>
  </si>
  <si>
    <t>2017 08 15</t>
  </si>
  <si>
    <t>https://youtu.be/QAPWaZ0Yyh4</t>
  </si>
  <si>
    <t>The Paracast  April 6, 2014 — Chris Rutkowski</t>
  </si>
  <si>
    <t>Do you think UFO sightings are at a low ebb? Not so, and not widely publicized outside of Canada is the fact that there was a wave of UFO sightings in that country in 2013. So we’ve asked long-time investigator Chris Rutkowski to come on The Paracast and cover the key cases and his latest research into the subject. You’ll learn about some of the most compelling reports and how they disprove claims that the UFOs are mostly no longer being seen.
The Paracast Copyright © 2002–2017 The Paracast LLC. For more episodes, visit: https://www.theparacast.com. Custom artwork from: http://absurdbydesign.com/.</t>
  </si>
  <si>
    <t>QAPWaZ0Yyh4</t>
  </si>
  <si>
    <t>https://youtu.be/_IOB96Jy4oY</t>
  </si>
  <si>
    <t>The Paracast  April 20, 2014 — James Fox and Tracy Torme</t>
  </si>
  <si>
    <t>Gene and Chris present special interviews with James Fox and Tracy Torme, who have teamed up to produce a feature film tentatively title “701.” This figure represents the number of unexplained cases in Project Blue Book. James is best known for his films “Out of the Blue” and “I Know What I Saw.” Tracy was chief story editor for “Star Trek: Next Generation,” and is credited for developing the “Holodeck” concept. He also created, wrote and produced the TV series “Sliders,” wrote and produced the film about the Travis Walton case, “Fire in the Sky.”
The Paracast Copyright © 2002–2017 The Paracast LLC. For more episodes, visit: https://www.theparacast.com. Custom artwork from: http://absurdbydesign.com/.</t>
  </si>
  <si>
    <t>_IOB96Jy4oY</t>
  </si>
  <si>
    <t>2017 08 14</t>
  </si>
  <si>
    <t>https://youtu.be/AsZyGqi5HDA</t>
  </si>
  <si>
    <t>The Paracast  April 27, 2014 — Matty Beckerman</t>
  </si>
  <si>
    <t>Gene and Chris present filmmaker Matty Beckerman, who made his directorial debut with “Alien Abduction,” a sci-fi thriller based on the legend of the Brown Mountain Lights. The movie was released by IFC Midnight on April 4, 2014. We will be discussing the role of media in public perception of so-called paranormal subjects and what responsibilities the artist has in regard to accuracy versus. entertainment. Beckerman is the Founder and CEO of Natural Selection, a privately-held, equity-backed motion picture company based in Los Angeles. He has Executive Produced Paul Scheuring’s “The Experiment,” starring Adrien Brody and Forest Whitaker.
The Paracast Copyright © 2002–2017 The Paracast LLC. For more episodes, visit: https://www.theparacast.com. Custom artwork from: http://absurdbydesign.com/.</t>
  </si>
  <si>
    <t>AsZyGqi5HDA</t>
  </si>
  <si>
    <t>https://youtu.be/BYk5IGqam10</t>
  </si>
  <si>
    <t>The Paracast  May 4, 2014 — Loren Coleman</t>
  </si>
  <si>
    <t>This video is about The Paracast: May 4, 2014 — LoGene and Chris welcome pioneer cryptozoologist Loren Coleman back to The Paracast with an update of ongoing research into the field, including a global call for DNA evidence. You’ll hear about case histories, including recent reports, along with a dose of myth busting. According to his bio: “Loren Coleman is one of the world’s leading cryptozoologists, some say ‘the’ leading. Certainly, he is acknowledged as the current living American researcher and writer who has most popularized cryptozoology in the late 20th and early 21st centuries.”
The Paracast Copyright © 2002–2017 The Paracast LLC. For more episodes, visit: https://www.theparacast.com. Custom artwork from: http://absurdbydesign.com/.ren Coleman</t>
  </si>
  <si>
    <t>BYk5IGqam10</t>
  </si>
  <si>
    <t>https://youtu.be/RgTNtUM-Fu0</t>
  </si>
  <si>
    <t>The Paracast  May 11, 2014 — Loyd Auerbach</t>
  </si>
  <si>
    <t>Gene and Chris present Loyd Auerbach, considered by many to be our top expert on the “paranormal.” According to his bio, Loyd is Director of the Office of Paranormal Investigations, and is the 2013/2014 President of the Forever Family Foundation, an organization supporting research on Life After Death and the work of spirit mediums in the grieving process. He has served on their Scientific Advisory Board for a number of years. He was appointed to the faculty of Atlantic University of Virginia Beach, VA, in late 2010, where he teaches an online Parapsychology course. You’ll learn about his ongoing research and even some case histories. There will also be some myth busting, so you’ll know what those reality TV shows present that’s just not so.phenomenon. You can also check out this special presentation from Ray, which requires Microsoft Silverlight.
The Paracast Copyright © 2002–2017 The Paracast LLC. For more episodes, visit: https://www.theparacast.com. Custom artwork from: http://absurdbydesign.com/.</t>
  </si>
  <si>
    <t>RgTNtUM-Fu0</t>
  </si>
  <si>
    <t>https://youtu.be/RaJHsZzwl1M</t>
  </si>
  <si>
    <t>The Paracast  May 18, 2014 — Ray Stanford</t>
  </si>
  <si>
    <t>After over a two-year absence, long-time UFO investigator and amateur paleontologist Ray Stanford returns to The Paracast to talk about his storied nearly 60-year career in the field. Many of you are aware that Chris personally feels that Ray is probably the most important figure involved in UFO research. He’ll discuss the 50-year anniversary of the Soccoro, NM UFO case, which is regarded as one of the most compelling classic sightings of all time. He’ll also talk about many of the figures in the field that he has known since the early 1950s, and will give you an update on his ongoing research into the phenomenon.
The Paracast Copyright © 2002–2017 The Paracast LLC. For more episodes, visit: https://www.theparacast.com. Custom artwork from: http://absurdbydesign.com/.</t>
  </si>
  <si>
    <t>RaJHsZzwl1M</t>
  </si>
  <si>
    <t>https://youtu.be/0cu19603V88</t>
  </si>
  <si>
    <t>The Paracast  May 25, 2014 — Nick Pope and John Burroughs</t>
  </si>
  <si>
    <t>Gene and Chris present a special episode about “the inside story of the world’s best-documented UFO incident” featuring Nick Pope and John Burroughs, authors of “Encounter in Rendlesham Forest.” Nick was a former head of the UFO research project at the UK Ministry of Defense, and John Burroughs, USAF (Ret.) was one of the witnesses. You will hear not just summaries of this incredible and sometimes frightening encounter, but details about the strange phenomenon and its impact upon eyewitnesses that you may not have heard about before, including recently-released government documents about the case.
The Paracast Copyright © 2002–2017 The Paracast LLC. For more episodes, visit: https://www.theparacast.com. Custom artwork from: http://absurdbydesign.com/.</t>
  </si>
  <si>
    <t>0cu19603V88</t>
  </si>
  <si>
    <t>2017 08 13</t>
  </si>
  <si>
    <t>https://youtu.be/5XL9T_73Q2E</t>
  </si>
  <si>
    <t>The Paracast  August 13, 2017 — Beckley, Clark, Greenfield and Hilberg</t>
  </si>
  <si>
    <t>With the help of a section called "Saucer Club News" in Ray Palmer's Flying Saucers magazine in the 1950s and 1960s, enterprising young people got together to form their own UFO clubs, or just looked to meet up with others with the same interests. That's where such people as your humble host of The Paracast and such notables as Tim Beckley, Jerome Clark, Allen Greenfield and Rick Hilberg got their starts. In a single virtual room, Gene's old friends will reminisce about their early work in the UFO field. The political and cultural climate, how both may have impacted early research efforts, are also debated. Guest co-host is J. Randall Murphy.
The Paracast Copyright © 2002–2017 The Paracast LLC. For more episodes, visit: https://www.theparacast.com. Custom artwork from: http://absurdbydesign.com/.</t>
  </si>
  <si>
    <t>5XL9T_73Q2E</t>
  </si>
  <si>
    <t>https://youtu.be/yo3q-EKc45M</t>
  </si>
  <si>
    <t>The Paracast  June 1, 2014 — George Wingfield</t>
  </si>
  <si>
    <t>Gene and Chris present wildly outspoken paranormal researcher George Wingfield, who has an extensive background following and investigating such ongoing mysteries as crop circles, cattle mutilations, UFOs, strange disappearances and so on and so forth. In taking about cattle mutilations, he’ll reveal how he once worked as a cowboy in Arizona, and was actually involved in what he regards as mutilation. He’ll also explain how he became a member of the infamous UFO “aviary,” a group of people said to be involved in government disinformation. You’ll also hear his responses to listener questions.
The Paracast Copyright © 2002–2017 The Paracast LLC. For more episodes, visit: https://www.theparacast.com. Custom artwork from: http://absurdbydesign.com/.</t>
  </si>
  <si>
    <t>yo3q-EKc45M</t>
  </si>
  <si>
    <t>https://youtu.be/nJ9J0MXQO1s</t>
  </si>
  <si>
    <t>The Paracast  June 8, 2014 — Ted Roe</t>
  </si>
  <si>
    <t>Gene and Chris present Ted Roe, Executive Director of the National Aviation Reporting Center on Anomalous Phenomena. NARCAP was founded in 1999 by Chief Scientist Dr. Richard Haines and Roe. Their information page says, that, “Through careful planning and execution, NARCAP has grown to be a respected research organization dedicated to studying UAP and aviation safety for the public’s benefit.” Listeners will notice that they refer to such objects as UAP, short for Unidentified Aerial Phenomena. The term UFO is not used in their ongoing research, and we’ll focus on the best cases they’ve investigated and, of course, listener questions.
The Paracast Copyright © 2002–2017 The Paracast LLC. For more episodes, visit: https://www.theparacast.com. Custom artwork from: http://absurdbydesign.com/.</t>
  </si>
  <si>
    <t>nJ9J0MXQO1s</t>
  </si>
  <si>
    <t>2017 08 12</t>
  </si>
  <si>
    <t>https://youtu.be/JOkXNaYQ0dg</t>
  </si>
  <si>
    <t>The Paracast  June 15, 2014 — James Renner</t>
  </si>
  <si>
    <t>Gene and Chris present freelance journalist, novelist and blogger James Renner, author of “It Came from Ohio.” The book contains “true tales of the weird, wild, and unexplained,” including the famous 1966 case involving Ohio deputy sheriff Dale F. Spaur, who, along with a fellow officer, Wilbur Neff, chased a UFO across state lines. The UFO was dismissed as conventional by the Air Force, but Spaur’s life was essentially ruined in the aftermath of the sighting. The chase formed the basis of one of the early scenes in Stephen Spielberg’s “Close Encounters of the Third Kind.” Renner will also discuss reports of strange creatures, including Bigfoot and werewolves. According to his bio, “In his spare time, he hunts serial killers.”
The Paracast Copyright © 2002–2017 The Paracast LLC. For more episodes, visit: https://www.theparacast.com. Custom artwork from: http://absurdbydesign.com/.</t>
  </si>
  <si>
    <t>JOkXNaYQ0dg</t>
  </si>
  <si>
    <t>https://youtu.be/VUBU70TkB6E</t>
  </si>
  <si>
    <t>The Paracast  June 22, 2014 — Kevin D. Randle</t>
  </si>
  <si>
    <t>Gene and Chris welcome veteran UFO researcher and author Kevin D. Randle, to discuss his latest book, “The Government UFO Files: The Conspiracy of Cover-Up.” Randle will explore the ints and outs of alleged government secrecy, whether it’s due, in part, to “government incompetence, and, potentially, malfeasance.” What about Area 51? What, if anything, is the government hiding? Can we do something about it, or has that train left the station? Randle also answers to listener questions from our forums.
The Paracast Copyright © 2002–2017 The Paracast LLC. For more episodes, visit: https://www.theparacast.com. Custom artwork from: http://absurdbydesign.com/.</t>
  </si>
  <si>
    <t>VUBU70TkB6E</t>
  </si>
  <si>
    <t>https://youtu.be/OO8g8W0CSFI</t>
  </si>
  <si>
    <t>The Paracast  June 29, 2014 — Ryan Skinner</t>
  </si>
  <si>
    <t>Gene and Chris present a special episode featuring Ryan Skinner, who has spent a number of years investigating the strange events that have been reported in and around the Skinwalker Ranch in Utah. He has co-authored “Skinwalker Ranch: No Trespassing: True Stories And Secret Files” with D.L. Wallace. You’ll learn more amazing facts about possible portal or cross-dimensaional areas in and around the ranch and the entire Four Corners region. We’ll also be joined by two of our regular listeners, Goggs Mackay and RyGyWA (Shane) for a listener roundtable.
The Paracast Copyright © 2002–2017 The Paracast LLC. For more episodes, visit: https://www.theparacast.com. Custom artwork from: http://absurdbydesign.com/.</t>
  </si>
  <si>
    <t>OO8g8W0CSFI</t>
  </si>
  <si>
    <t>2017 08 11</t>
  </si>
  <si>
    <t>https://youtu.be/Z-MrD4FTJvk</t>
  </si>
  <si>
    <t>The Paracast  July 6, 2014 — Nick Redfern</t>
  </si>
  <si>
    <t>Gene and Chris present an episode featuring the ever-prolific Nick Redfern, who will be discussing his latest book, “Close Encounters of the Fatal Kind: Suspicious Deaths, Mysterious Murders, and Bizarre Disappearances in UFO History.” So was there really a plot to cut short the lifespans of people heavily involved in UFO research? What about the untimely deaths of Secretary of Defense James Forrestal or UFO researcher M.K. Jessup? Did they truly commit suicide or was there something sinister in their deaths, and those of others who may have had some connection to the UFO mystery?
The Paracast Copyright © 2002–2017 The Paracast LLC. For more episodes, visit: https://www.theparacast.com. Custom artwork from: http://absurdbydesign.com/.</t>
  </si>
  <si>
    <t>Z-MrD4FTJvk</t>
  </si>
  <si>
    <t>https://youtu.be/_xNRchIVYNM</t>
  </si>
  <si>
    <t>The Paracast  July 13, 2014 — Olav Phillips</t>
  </si>
  <si>
    <t>Gene and Chris present conspiracy theory researcher, Olav Phillips, who covers the entire spectrum of possible secrets about whether some UFO reports are based on sightings of test aircraft, Nazi UFOs, the secret space program and other fascinating tales. Phillips has been featured on nationally syndicated radio and TV shows, and is the owner of The Anomalies Channel, an online video channel with over 26,000 subscribers and hundreds of videos available to Roku players all over the world as well as The Anomalies Network, which is the primary source for his writings and research.
The Paracast Copyright © 2002–2017 The Paracast LLC. For more episodes, visit: https://www.theparacast.com. Custom artwork from: http://absurdbydesign.com/.</t>
  </si>
  <si>
    <t>_xNRchIVYNM</t>
  </si>
  <si>
    <t>https://youtu.be/2HoYqMSDBKg</t>
  </si>
  <si>
    <t>The Paracast  July 20, 2014 — James Carrion</t>
  </si>
  <si>
    <t>Gene and Chris present James Carrion, a former Director of MUFON and author of a new book about what is called “The Greatest Deception in History.” “The Rosetta Deception” is a fascinating piece of detective work explaining how “a master group of magicians” found ways to, among other things, unearth Soviet spies in the U.S. But it doesn’t stop there. What about the early UFO cases, such as the Ghost Rockets, and were they real events, or the products of a carefully crafted program of deception and disinformation? And do such activities continue to the present day, and how do they impact research into UFOs?
The Paracast Copyright © 2002–2017 The Paracast LLC. For more episodes, visit: https://www.theparacast.com. Custom artwork from: http://absurdbydesign.com/.</t>
  </si>
  <si>
    <t>2HoYqMSDBKg</t>
  </si>
  <si>
    <t>https://youtu.be/_gVWMnaISHI</t>
  </si>
  <si>
    <t>The Paracast  July 27, 2014 — Stan Gordon</t>
  </si>
  <si>
    <t>Gene and Chris present long-time paranormal researcher Stan Gordon. During this segment we’ll be bringing you up to date on the December 9, 1965 Kecksburg, PA UFO crash. Was it possibly a test aircraft, and what about the weird hieroglyphic-style lettering on the alleged craft?  Are there any new developments that will help advance research into this classic UFO case? You’ll also hear about this year’s Kecksburg UFO Festival, along with the extensive range of Bigfoot, UFO and other strange events that have occurred in Pennsylvania over the years.</t>
  </si>
  <si>
    <t>_gVWMnaISHI</t>
  </si>
  <si>
    <t>2017 08 10</t>
  </si>
  <si>
    <t>https://youtu.be/P9yN1ctwRco</t>
  </si>
  <si>
    <t>The Paracast  August 3, 2014 — Stanton T. Friedman</t>
  </si>
  <si>
    <t>If there was ever a person who could be declared the “dean” of UFO researchers, it might very well be Stanton T. Friedman, a long-time UFO investigator and a nuclear physicist. Friedman is one of the key researchers into the Roswell crash and other events over the years, and has posited a strong case that the phenomenon is the result of extraterrestrials visiting Earth. His recent books include “Flying Saucers and Science” (2008) and “Science Was Wrong,” (2010) co-authored with Kathleen Marden.
The Paracast Copyright © 2002–2017 The Paracast LLC. For more episodes, visit: https://www.theparacast.com. Custom artwork from: http://absurdbydesign.com/.</t>
  </si>
  <si>
    <t>P9yN1ctwRco</t>
  </si>
  <si>
    <t>https://youtu.be/4YDqPBuYHak</t>
  </si>
  <si>
    <t>The Paracast  August 10, 2014 — Don Berliner</t>
  </si>
  <si>
    <t>Gene and Chris present long-time UFO investigator Don Berliner. His books include “Crash at Corona,” written with Stanton Friedman and, with Antonio Huneeus, “UFO Briefing Document: The Best Available Evidence.” Berliner has, according to his bio, written 300 magazine articles and 25 books on aviation history and space, and also worked as a staff writer for NICAP back in the 1960s. He has a wealth of solid information to deliver about the UFO mystery, and he’ll also be answering listener questions.
The Paracast Copyright © 2002–2017 The Paracast LLC. For more episodes, visit: https://www.theparacast.com. Custom artwork from: http://absurdbydesign.com/.</t>
  </si>
  <si>
    <t>4YDqPBuYHak</t>
  </si>
  <si>
    <t>https://youtu.be/YylSd1baFvE</t>
  </si>
  <si>
    <t>The Paracast  August 17, 2014 — Micah Hanks</t>
  </si>
  <si>
    <t>In response to a recent article from New York magazine about the alleged sad state of the UFO field, cutting-edge theorist Micah Hanks joins Gene, Chris and forum moderator Goggs Mackay to suggest that the most productive research is actually going underground. He expresses the thought in a recent blog, Micah Hanks | News From the Edge. So is it time to give up on Ufology and let it die a well-deserved death, or find ways to make it relevant all over again?
The Paracast Copyright © 2002–2017 The Paracast LLC. For more episodes, visit: https://www.theparacast.com. Custom artwork from: http://absurdbydesign.com/.</t>
  </si>
  <si>
    <t>YylSd1baFvE</t>
  </si>
  <si>
    <t>https://youtu.be/hIaCZYq4GNU</t>
  </si>
  <si>
    <t>The Paracast  August 24, 2014 — Robert Sheaffer</t>
  </si>
  <si>
    <t>Gene and Chris present a special episode featuring UFO/paranormal skeptic Robert Sheaffer. According to his Wikipedia bio, “Sheaffer writes for Skeptical Inquirer (for which he writes the regular “Psychic Vibrations” column), Fate Magazine, and Spaceflight. He was a founding member (with Philip J. Klass and James Oberg) of the UFO Subcommittee of the Committee for Skeptical Inquiry (formerly Committee for the Scientific Investigation of Claims of the Paranormal), and is a fellow of that organization. He is a member of MENSA.” In other words, he’s a real smart dude, and he’ll be asking the hard questions about the potential reality of UFOs.
The Paracast Copyright © 2002–2017 The Paracast LLC. For more episodes, visit: https://www.theparacast.com. Custom artwork from: http://absurdbydesign.com/.</t>
  </si>
  <si>
    <t>hIaCZYq4GNU</t>
  </si>
  <si>
    <t>https://youtu.be/ZWMcBks8MrQ</t>
  </si>
  <si>
    <t>The Paracast  August 31, 2014 — Chris Rutkowski</t>
  </si>
  <si>
    <t>Explore 25 years of UFO sightings in Canada with long-time investigator Chris Rutkowski. He and his colleagues have accumulated a huge archive containing some 15,000 UFO cases in Canada. The new survey covers the years 1989 through 2013. When you check the report at his Ufology Research site, you’ll notice that the number of sightings increased in 2012 before settling down to a somewhat lower, but still historically high, level in 2013. Says his bio: “Chris Rutkowski, BSc, MEd, is a Canadian science writer and educator, with a background in astronomy but with a passion for teaching science concepts to children and adults. Since the mid-1970s, he also has been studying reports of UFOs and writing about his investigations and research.”
The Paracast Copyright © 2002–2017 The Paracast LLC. For more episodes, visit: https://www.theparacast.com. Custom artwork from: http://absurdbydesign.com/.</t>
  </si>
  <si>
    <t>ZWMcBks8MrQ</t>
  </si>
  <si>
    <t>2017 08 09</t>
  </si>
  <si>
    <t>https://youtu.be/tDU3M5y27KU</t>
  </si>
  <si>
    <t>The Paracast  September 7, 2014 — Benjamin Radford</t>
  </si>
  <si>
    <t>Gene and Chris once again switch gears, as we announce the return of everyone’s favorite “good natured” skeptic, Benjamin Radford. During his last visit to The Paracast (April 17, 2011 — Benjamin Radford), we talked about his excellent book Tracking the Chupacabra. This time around we’ll be discussing his latest book, Mysterious New Mexico: Miracles, Magic, and Monsters in the Land of Enchantment. We all know that New Mexico is the “Land of Enchantment,” but what does Ben really think? Inquiring minds, like yours, will find out as we focus on all sorts of strange legends about possible unusual events, including the alleged Aztec, NM UFO crash.
The Paracast Copyright © 2002–2017 The Paracast LLC. For more episodes, visit: https://www.theparacast.com. Custom artwork from: http://absurdbydesign.com/.</t>
  </si>
  <si>
    <t>tDU3M5y27KU</t>
  </si>
  <si>
    <t>https://youtu.be/7Hs4kBCDyZI</t>
  </si>
  <si>
    <t>The Paracast  September 14, 2014 — Col. John Alexander</t>
  </si>
  <si>
    <t>Our guest, Col. John Alexander, needs no introduction. He is easily one of the most enigmatic and intriguing figures in ufology today. He has recently completed another in a series of world-wide journeys and we’ve invited him to share his thoughts on the interconnectedness of paranormal phenomena. He writes, “There is no doubt about the physical reality of some UFOs. The hard evidence, however, suggests they are part of a far greater mystery; one that engulfs many phenomena. Traditional Western science has created blinders and ignores inconvenient facts that are accepted readily in other societies.” Alexander has firmly established UFO existence and will “explore their relationship to wonders long known to indigenous shamans all over the world.”
The Paracast Copyright © 2002–2017 The Paracast LLC. For more episodes, visit: https://www.theparacast.com. Custom artwork from: http://absurdbydesign.com/.</t>
  </si>
  <si>
    <t>7Hs4kBCDyZI</t>
  </si>
  <si>
    <t>https://youtu.be/K-E-g6QkZKQ</t>
  </si>
  <si>
    <t>The Paracast  September 21, 2014 — Travis Walton</t>
  </si>
  <si>
    <t>Gene and Chris present one of our most-requested guests, Travis Walton. Walton’s 1975 UFO abduction encounter, where he disappeared for five days after encountering a flying saucer, has been the subject of back and forth discussions and controversy. His experiences were recounted in his book, “Fire in the Sky: The Walton Experience,” and somewhat fictionalized in a 1993 movie of the same name. In November, 2014, Travis is hosting a conference, Skyfire Summit, in Heber, AZ (near where he was dropped off by the “aliens”). The event will feature Walton, Richard Dolan, Stanton T. Friedman, Peter Robbins, Kathleen Marden, Donald Schmitt, Linda Moulton Howe, Tracy Torme and others including Chris.
The Paracast Copyright © 2002–2017 The Paracast LLC. For more episodes, visit: https://www.theparacast.com. Custom artwork from: http://absurdbydesign.com/.</t>
  </si>
  <si>
    <t>K-E-g6QkZKQ</t>
  </si>
  <si>
    <t>https://youtu.be/flnWG5uN0Mw</t>
  </si>
  <si>
    <t>The Paracast  September 28, 2014 — Marc Dantonio</t>
  </si>
  <si>
    <t>Gene and Chris present Marc Dantonio, the chief photo and video analyst for the Mutual UFO Network (MUFON). Marc has been with MUFON since 1971 and has accumulated years of experience investigating UFO cases. He is also the owner of FX Models, a company that works with CGI and physical models for the entertainment industry as well as defense contractors and others. As a result of his FX work, Marc began collaborating with motion picture special effects guru Doug Trumbull (“2001: A Space Odyssey,” Blade Runner,” etc.) who has a keen interest in UFOs. Marc is working with Trumbull on UFOTOG building sensor arrays that scan the sky with a variety of gear in an attempt to properly document sighting events.
The Paracast Copyright © 2002–2017 The Paracast LLC. For more episodes, visit: https://www.theparacast.com. Custom artwork from: http://absurdbydesign.com/.</t>
  </si>
  <si>
    <t>flnWG5uN0Mw</t>
  </si>
  <si>
    <t>2017 08 08</t>
  </si>
  <si>
    <t>https://youtu.be/kPSrS93otJU</t>
  </si>
  <si>
    <t>The Paracast  October 5, 2014 — Chris Aubeck</t>
  </si>
  <si>
    <t>Gene and Chris present Chris Aubeck, best known as the co-author (with Jacques Vallee) of the excellent book “Wonders in the Sky: Unexplained Aerial Objects from Antiquity to Modern Times” that “examines more than 500 selected reports of sightings from biblical-age antiquity through the year 1879-the point at which the Industrial Revolution deeply changed the nature of human society, and the skies began to open to airplanes, dirigibles, rockets, and other opportunities for misinterpretation represented by military prototypes, they reveal that unidentified flying objects have had a major impact not only on popular culture but on our history, on our religion, and on the models of the world humanity has formed from deepest antiquity.” Aubeck was born in London. His interest in the historical and sociological aspects of unexplained aerial phenomena began at an early age.</t>
  </si>
  <si>
    <t>kPSrS93otJU</t>
  </si>
  <si>
    <t>https://youtu.be/H5dRuAafvrw</t>
  </si>
  <si>
    <t>The Paracast  October 19, 2014 — Ronald Regehr</t>
  </si>
  <si>
    <t>Gene and Chris present Ronald Regehr, who has been a UFO researcher for more than 50 years. Regehr is also a retired aerospace engineer with 36 years experience at Douglas Aircraft and Aerojet Electro Systems working in space and space surveillance systems. He is MUFON’s Director of Documentation and a MUFON research specialist in space satellite technology. Two of his major areas of contribution in UFO research are satellite detection of UFOs and analysis of photos and other data associated with the Roswell case. Regehr is currently researching the Puebloan culture history and legends as recorded via their petroglyphs and pictographs.
The Paracast Copyright © 2002–2017 The Paracast LLC. For more episodes, visit: https://www.theparacast.com. Custom artwork from: http://absurdbydesign.com/.</t>
  </si>
  <si>
    <t>H5dRuAafvrw</t>
  </si>
  <si>
    <t>https://youtu.be/Qkdk-fyop-4</t>
  </si>
  <si>
    <t>The Paracast  October 12, 2014 — Robert Salas</t>
  </si>
  <si>
    <t>Gene and Chris present Robert Salas, a former Air Force Captain, who will discuss his new book, “Unidentified: The UFO Phenomenon: How World Governments Have Conspired to Conceal Humanity’s Biggest Secret.” The subtitle of the book reflects the essence of Salas’ position on the topic. In a classic case, Salas was on duty at Malmstrom Air Force Base on March 17, 1967 when two UFOs were seen flying near the base’s nuclear missile sites. “Over the next half-minute, all ten of their missiles reported a ‘No-Go’ condition. One by one across the board, each missile had became inoperable.” During this interview, Salas will also reveal details of his own UFO abduction experience.
The Paracast Copyright © 2002–2017 The Paracast LLC. For more episodes, visit: https://www.theparacast.com. Custom artwork from: http://absurdbydesign.com/.</t>
  </si>
  <si>
    <t>Qkdk-fyop-4</t>
  </si>
  <si>
    <t>2017 08 07</t>
  </si>
  <si>
    <t>https://youtu.be/MAUDBxZm6v8</t>
  </si>
  <si>
    <t>The Paracast  October 26, 2014 — Richard Dolan</t>
  </si>
  <si>
    <t>Gene and Chris welcome back Richard Dolan, who returns to talk about his new book “UFOs for the 21st Century Mind: A Fresh Guide to an Ancient Mystery,” which is garnering rave reviews. Unlike other books on the subject, Dolan gives a thorough overview of the subject starting in the ancient past and working his way to the present day. He re-examines the classic cases and looks at the political, economic, religious, scientific and cultural implications of UFOs, not to mention the current state of ufology. The topic of disclosure is addressed at length. We’ll cover a wide range of subjects and Dolan responds to questions from our listeners.
The Paracast Copyright © 2002–2017 The Paracast LLC. For more episodes, visit: https://www.theparacast.com. Custom artwork from: http://absurdbydesign.com/.</t>
  </si>
  <si>
    <t>MAUDBxZm6v8</t>
  </si>
  <si>
    <t>https://youtu.be/M_dwY4c1NwM</t>
  </si>
  <si>
    <t>The Paracast  November 2, 2014 — Micah Hanks</t>
  </si>
  <si>
    <t>If it’s paranormal, Micah Hanks is covering it on his various blogs and his radio show, The Gralien Report. So you’ll hear about his fundamental philosophy not just on UFOs, but about hauntings and the like. He’ll also cover the latest scuttlebutt in the UFO field, such as the renewed MJ-12 debate with Stanton Friedman and Robert Hastings (with Stanton in for, Robert against), Mirage Men, sightings, disclosure, and lots more. We are joined by one of our friendly forum moderators and guest co-host, Goggs Mackay.
The Paracast Copyright © 2002–2017 The Paracast LLC. For more episodes, visit: https://www.theparacast.com. Custom artwork from: http://absurdbydesign.com/.</t>
  </si>
  <si>
    <t>M_dwY4c1NwM</t>
  </si>
  <si>
    <t>2017 08 06</t>
  </si>
  <si>
    <t>https://youtu.be/w6AEyGj2Ouo</t>
  </si>
  <si>
    <t>The Paracast  November 9, 2014 — Larry Holcombe</t>
  </si>
  <si>
    <t>Gene and Chris present Larry Holcombe, long time student of the UFO mystery, author of “Presidents and UFOs: A Secret History from FDR to Obama.” Just what do they know about the UFO mystery? Are they read in to the truth, or, as temporary residents of government service, not considered to have a “need to know”? Larry’s book features a forward by Stanton T. Friedman. You’ll be especially interested in these comments from Larry’s blog, “I continue to believe that Roswell, and the bungling of crash retrieval events, was the defining moment in the development of the United States policy towards the UFO issue. My writing and speaking efforts now center on bringing light to bear on media indifference to the UFO issue, and the continued United States denial and cover-up of UFO issues while other countries around the world open their files and acknowledge the existence of UFO’s.”
The Paracast Copyright © 2002–2017 The Paracast LLC. For more episodes, visit: https://www.theparacast.com. Custom artwork from: http://absurdbydesign.com/.</t>
  </si>
  <si>
    <t>w6AEyGj2Ouo</t>
  </si>
  <si>
    <t>https://youtu.be/XEy6flc-xkY</t>
  </si>
  <si>
    <t>The Paracast  August 6, 2017 — James E. Clarkson</t>
  </si>
  <si>
    <t>Gene and guest co-host J. Randall Murphy present James E. Clarkson, the former Washington State Director of MUFON and a highly skilled UFO investigator. During this episode, the outspoken former law enforcement officer will explain, in detail, the reasons why he decided to leave MUFON, for the second time! He'll also discuss his approach to investigating the UFO mystery, and about some of the cases he's investigated over the years. For the last 30 years he has studied the mystery of UFOs with the same attention to detail that he applied to criminal investigations. His most recent book is the 2015 edition of “Tell My Story — June Crain, the Air Force and UFOs."
The Paracast Copyright © 2002–2017 The Paracast LLC. For more episodes, visit: https://www.theparacast.com. Custom artwork from: http://absurdbydesign.com/.</t>
  </si>
  <si>
    <t>XEy6flc-xkY</t>
  </si>
  <si>
    <t>https://youtu.be/XIgu-mofkrQ</t>
  </si>
  <si>
    <t>The Paracast  November 16, 2014 — Don Ecker</t>
  </si>
  <si>
    <t>Gene and Chris present the one and only and always Don Ecker, host of the real “Dark Matters” radio show (accept no substitutes!) to talk about the death of “UFO Magazine,” the state of UFO research, lunar mysteries, possible conspiracies, the almost complete lack of traditional investigative reporting and a whole lot more. You’ll also hear Don’s answers to questions from our listeners.
The Paracast Copyright © 2002–2017 The Paracast LLC. For more episodes, visit: https://www.theparacast.com. Custom artwork from: http://absurdbydesign.com/.</t>
  </si>
  <si>
    <t>XIgu-mofkrQ</t>
  </si>
  <si>
    <t>https://youtu.be/YbIDYDFX3bE</t>
  </si>
  <si>
    <t>The Paracast  November 23, 2014 — William J. Hall</t>
  </si>
  <si>
    <t>Gene and Chris present William J. Hall, author of ‘The World’s Most Haunted House: The True Story of the Bridgeport Poltergeist on Lindley Street.” According to the publisher of Hall’s book, “What may be the most notorious and most terrifying poltergeist haunting of recent decades, the Bridgeport poltergeist was seen and heard by thousands of people on one unforgettable day in 1974. One of the local youngsters, William J. Hall, remembers every detail. Hall grew up to become a magician and a well-known investigator of the paranormal and the unexplained, writing a syndicated column on those subjects for many years in Connecticut newspapers. Now Hall returns to his past to share never-before reported interviews of the first responders and other witnesses, and previously unrevealed documents and reports…” This episode will also feature an actual recording of an eyewitness interview.
The Paracast Copyright © 2002–2017 The Paracast LLC. For more episodes, visit: https://www.theparacast.com. Custom artwork from: http://absurdbydesign.com/.</t>
  </si>
  <si>
    <t>YbIDYDFX3bE</t>
  </si>
  <si>
    <t>2017 08 05</t>
  </si>
  <si>
    <t>https://youtu.be/PuoXiwa_2Rk</t>
  </si>
  <si>
    <t>The Paracast  November 30, 2014 — Dr. Bruce Maccabee</t>
  </si>
  <si>
    <t>Gene and Chris present UFO investigator and optical scientist Dr. Bruce Maccabee to talk about his newest book entitled, “The FBI-CIA-UFO Connection.” This is a provocative look at what these agencies know about the UFO phenomenon, and what the author claims are their efforts to conceal the truth from the public. What the government may or may not know about UFOs has long been a subject of speculation. Getting a handle on what evidence they might have has been a goal of researchers for decades, and we are all curious to see just what evidence Dr. Maccabee has delivered.
The Paracast Copyright © 2002–2017 The Paracast LLC. For more episodes, visit: https://www.theparacast.com. Custom artwork from: http://absurdbydesign.com/.</t>
  </si>
  <si>
    <t>PuoXiwa_2Rk</t>
  </si>
  <si>
    <t>https://youtu.be/vGC7S8FKv-Y</t>
  </si>
  <si>
    <t>The Paracast  December 7, 2014 — Peter Robbins</t>
  </si>
  <si>
    <t>Gene and Chris present long-time UFO researcher and author Peter Robbins, author of a free seven-part eBook, “Deliberate Deception: A Case of Disinformation in the UFO Research Community,” published by Phenomena Magazine. The book reportedly “has huge implications, not only for the Rendlesham Forest incident, but for Ufology in general.” In short, Robbins is accusing Nick Pope, lead author of “Encounter in Rendlesham Forest,”  of engaging in disinformation in his book. You can download a free copy of Robbins’ book here: “Deliberate Deception.” In addition to his ongoing research into the 1980 Rendlesham Forest episode, Robbins has extensive experience exploring UFO abductions and the work of Wilhelm Reich.
The Paracast Copyright © 2002–2017 The Paracast LLC. For more episodes, visit: https://www.theparacast.com. Custom artwork from: http://absurdbydesign.com/.</t>
  </si>
  <si>
    <t>vGC7S8FKv-Y</t>
  </si>
  <si>
    <t>https://youtu.be/NCqvJju14JA</t>
  </si>
  <si>
    <t>The Paracast  December 14, 2014 — George Hansen</t>
  </si>
  <si>
    <t>Gene and Chris present cutting-edge theorist George Hansen, author of a trendsetting work, “The Trickster and the Paranormal,” a book that was instrumental in influencing Chris O’Brien’s research and thinking process for his 2009 book “Stalking the Tricksters: Shapeshifters, Skinwalkers, Dark Adepts and 2012.” Hansen has been a longtime paranormal researcher in academia, science and elsewhere. As he states at his site, “The paranormal encompasses everything from levitating monks to ESP, from spirits to cattle mutilations—an incredible and unsavory hodgepodge. The mix seems incoherent. But the trickster makes sense of it.”
The Paracast Copyright © 2002–2017 The Paracast LLC. For more episodes, visit: https://www.theparacast.com. Custom artwork from: http://absurdbydesign.com/.</t>
  </si>
  <si>
    <t>NCqvJju14JA</t>
  </si>
  <si>
    <t>https://youtu.be/mufpGVKAFC8</t>
  </si>
  <si>
    <t>The Paracast  December 21, 2014 — Dr. Ardy Sixkiller Clarke</t>
  </si>
  <si>
    <t>Gene and Chris present Dr. Ardy Sixkiller Clarke, who returns to the Paracast to talk about her new book, “Sky People: Untold Stories of Alien Encounters in Mesoamerica.” According to the publisher’s notes, Ardy vowed as a teenager to follow in the footsteps of two 19th-century explorers, John L. Stephens and Frederick Catherwood, who were among the first to bring the ancient Maya cities to the world’s attention. She finally set out on her seven-year adventure in 2003 and traveled through Belize, Honduras, Guatemala, and Mexico, collecting stories of encounters, sky gods, giants, little people, and aliens among the indigenous Maya. She drove more than 12,000 miles, visiting 89 archaeological sites and conducted nearly 100 individual interviews. We’ll present some of the most fascinating tales during this episode.
The Paracast Copyright © 2002–2017 The Paracast LLC. For more episodes, visit: https://www.theparacast.com. Custom artwork from: http://absurdbydesign.com/.</t>
  </si>
  <si>
    <t>mufpGVKAFC8</t>
  </si>
  <si>
    <t>https://youtu.be/E7XZ6njbUC4</t>
  </si>
  <si>
    <t>The Paracast  December 28, 2014 — Paul Eno</t>
  </si>
  <si>
    <t>As a fitting end to 2014, Gene and Chris present paranormal researcher and broadcaster Paul Eno, co-host of the popular WOON Rhode Island radio show Behind the Paranormal. Paul is a paranormal investigator, author, award-winning journalist, seminary graduate and visionary. His interests include ghosts, UFOs, unexplained creatures, psychics and mediums, the nature of heaven and hell, human origins, and the relationship of the paranormal to history, science and religion. This episode focuses on compelling cases and outspoken commentary about many of the subjects. One thing is certain, and that is that Eno, along with your friendly Paracast crew, are not inclined to accept the usual explanations for these compelling mysteries.
The Paracast Copyright © 2002–2017 The Paracast LLC. For more episodes, visit: https://www.theparacast.com. Custom artwork from: http://absurdbydesign.com/.</t>
  </si>
  <si>
    <t>E7XZ6njbUC4</t>
  </si>
  <si>
    <t>2017 08 04</t>
  </si>
  <si>
    <t>https://youtu.be/ylFqnxwHjOk</t>
  </si>
  <si>
    <t>The Paracast  January 4, 2015 — Dr. Benjamin Zeller</t>
  </si>
  <si>
    <t>Do you recall the “Heaven’s Gate” UFO cult that committed mass-suicide in 1997 as a way to ascend to the Hale-Bop comet’s companion craft? So does this week’s guest, Dr. Benjamin Zeller. His new book “Heaven’s Gate: America’s UFO Religion,” examines Marshall Applewhite (“Bo”) and his group of doomed believers and the emergence of new religion in the 21st Century. His book is an insightful, sobering examination into a darker side of UFO belief, and Ben is this week’s guest on the Paracast. Dr. Zeller is a researcher and teacher of religion in America. He focuses on religious currents that are new or alternative, including new religions, the religious engagement with science, and the quasi-religious relationship people have with food.
The Paracast Copyright © 2002–2017 The Paracast LLC. For more episodes, visit: https://www.theparacast.com. Custom artwork from: http://absurdbydesign.com/.</t>
  </si>
  <si>
    <t>ylFqnxwHjOk</t>
  </si>
  <si>
    <t>https://youtu.be/X9zw42b3Qhk</t>
  </si>
  <si>
    <t>The Paracast  January 11, 2015 — David Stinnett</t>
  </si>
  <si>
    <t>Gene and Chris present David Stinnett. David is a biomedical engineer and a 30-year veteran of UFO field work and archival research. He is director of the longest running UFO conference on the east coast, the New Jersey UFO Conference, continuously running for 28 years. Stinnett has been a guest on numerous radio shows and was co-host for the Researchers Live Radio program. He is very active in worldwide UFO research and anomoly research. His research interests include ancient texts, biblical and extra canonical texts, ancient civilizations, astronomy, physics, archaeology and a host of other topics that coincide with the UFO phenomenon.
The Paracast Copyright © 2002–2017 The Paracast LLC. For more episodes, visit: https://www.theparacast.com. Custom artwork from: http://absurdbydesign.com/.</t>
  </si>
  <si>
    <t>X9zw42b3Qhk</t>
  </si>
  <si>
    <t>https://youtu.be/wkL6oyI-E_Y</t>
  </si>
  <si>
    <t>The Paracast March 7, 2010 — Jim Marrs</t>
  </si>
  <si>
    <t>This week, our guest co-host Frank Warren returns as we present the “czar” of conspiracy theorists, Jim Marrs, who joins The Paracast to discuss the classic cases. You’ll hear about the Kennedy Assassination, 9/11, the UFO mystery and lots more.
The Paracast Copyright © 2002–2017 The Paracast LLC. For more episodes, visit: https://www.theparacast.com. Custom artwork from: http://absurdbydesign.com/.</t>
  </si>
  <si>
    <t>wkL6oyI-E_Y</t>
  </si>
  <si>
    <t>2017 08 03</t>
  </si>
  <si>
    <t>https://youtu.be/7DpbNDr4-lo</t>
  </si>
  <si>
    <t>The Paracast  January 18, 2015 — Greg Bishop</t>
  </si>
  <si>
    <t>It’s all about out of the box thinking this week when Gene and Chris present one of our favorite guests, UFO researcher Greg Bishop, host of the unique “Radio Misterioso” radio show, who returns to the Paracast to engage in a freewheeling recap of 2014’s top “paranormal” news stories and pontificate toward what may happen in 2015. This episode is being driven by events, where we talk about UFOs, the possibility of disclosure, whether traditional explanations, such as UFOs being spaceships, hold water, new science, Native American legends of sky people, and the impact of all these strange events on our modern culture.
The Paracast Copyright © 2002–2017 The Paracast LLC. For more episodes, visit: https://www.theparacast.com. Custom artwork from: http://absurdbydesign.com/.</t>
  </si>
  <si>
    <t>7DpbNDr4-lo</t>
  </si>
  <si>
    <t>2017 08 02</t>
  </si>
  <si>
    <t>https://youtu.be/WQyU5GWw4tc</t>
  </si>
  <si>
    <t>The Paracast  January 25, 2015 — David Marler</t>
  </si>
  <si>
    <t>Gene and Chris introduce David Marler, author of “Triangular UFOs: An Estimate of the Situation,” will be our guest next week. His book has received great reviews, including a Five-Star review from none other than Ray Stanford. This discussion begins with David, who is certified in hypnotherapy, discussing UFO abductions and the alarm bells that go off in studying some of these cases. He’ll also cover his sharp focus on the consistent presence of triangular UFOs and how they might relate to the ongoing reports of strange craft in the sky.
The Paracast Copyright © 2002–2017 The Paracast LLC. For more episodes, visit: https://www.theparacast.com. Custom artwork from: http://absurdbydesign.com/.</t>
  </si>
  <si>
    <t>WQyU5GWw4tc</t>
  </si>
  <si>
    <t>https://youtu.be/1nly0-VUBgk</t>
  </si>
  <si>
    <t>The Paracast  February 1, 2015 — Burnt State</t>
  </si>
  <si>
    <t>Gene and Chris present one of our most prolific and knowledgeable forum posters, Robert Brandstetter, also known as “Burnt State.” As he describes himself, Burnt State is a “self described paranormal aficionado who has grown increasingly skeptical over the years in my quest to try to understand some specific personal experiences. In the process I have been immersed in various aspects of the history of paranormal inquiry to better understand its origin. Trying to separate the actual experience from the effects of paranormal events on human culture are a personal fascination. Specifically I feel that the CE3 experience offers us a way of better understanding its effect on us and could be an indicator of its point of origin.” He’ll talk about his experiences and answer listener questions.
The Paracast Copyright © 2002–2017 The Paracast LLC. For more episodes, visit: https://www.theparacast.com. Custom artwork from: http://absurdbydesign.com/.</t>
  </si>
  <si>
    <t>1nly0-VUBgk</t>
  </si>
  <si>
    <t>https://youtu.be/kWWgQac8yc0</t>
  </si>
  <si>
    <t>The Paracast  February 8, 2015 — Ron James</t>
  </si>
  <si>
    <t>Ron James, longtime “conscious media” producer will return to the Paracast to address a wide-range of subjects that will include, the Paracast+ video channel, The Disclosure Initiative, the future of multimedia education and coverage of paranormal subjects in the 21st Century, evolving understanding of human consciousness, emerging investigative approaches to “haunted sites,” and much much more. We’ll also ask your questions of our guest.
The Paracast Copyright © 2002–2017 The Paracast LLC. For more episodes, visit: https://www.theparacast.com. Custom artwork from: http://absurdbydesign.com/.</t>
  </si>
  <si>
    <t>kWWgQac8yc0</t>
  </si>
  <si>
    <t>2017 08 01</t>
  </si>
  <si>
    <t>https://youtu.be/VFhc_L15v1A</t>
  </si>
  <si>
    <t>The Paracast  February 15, 2015 — Alejandro Rojas</t>
  </si>
  <si>
    <t>Open Minds’ Alejandro Rojas joins us for a recap of the UFO field in 2014 and a preview of the 2015 International UFO Congress and Film Festival. He’ll also talk about UFO abductions, disclosure and other subjects. The outspoken co-host of the popular webcast Spacing Out, Alejandro is Director of Operations for Open Minds Production, the host for Open Minds UFO Radio, editor and contributing writer for OpenMinds.tv, and emcee for the the Congress. He is also a blogger for the Huffington Post. Listener questions will also be answered during the course of this episode.
The Paracast Copyright © 2002–2017 The Paracast LLC. For more episodes, visit: https://www.theparacast.com. Custom artwork from: http://absurdbydesign.com/.</t>
  </si>
  <si>
    <t>VFhc_L15v1A</t>
  </si>
  <si>
    <t>https://youtu.be/U9y9bqhFuk4</t>
  </si>
  <si>
    <t>The Paracast  February 22, 2015 — Dr. John Brandenburg</t>
  </si>
  <si>
    <t>Here is the new proof of a possible nuclear catastrophe on Mars! In an epic story of discovery, strong evidence is presented in Dr. John Brandenburg’s latest book, “Death on Mars: The Discovery of a Planetary Nuclear Massacre,” for a dead Martian civilization and the shocking reason for its demise: an ancient planetary-scale nuclear massacre leaving isotopic traces of vast explosions that endure to our present age. According to Dr. Brandenburg, we must immediately send astronauts to Mars to maximize our knowledge of what happened there, and learn how to avoid Mars’ fate. Dr. Brandenburg is a veteran plasma physicist and the Senior Propulsion Scientist at Orbital Technologies Corporation in Madison, Wisconsin.
The Paracast Copyright © 2002–2017 The Paracast LLC. For more episodes, visit: https://www.theparacast.com. Custom artwork from: http://absurdbydesign.com/.</t>
  </si>
  <si>
    <t>U9y9bqhFuk4</t>
  </si>
  <si>
    <t>https://youtu.be/8D0kx1cHjmM</t>
  </si>
  <si>
    <t>The Paracast  March 1, 2015 — John Burroughs and Nick Pope</t>
  </si>
  <si>
    <t>This week we’re joined by guest cohost Goggs Mackay. Our three guests discuss a significant victory in the efforts to John Burroughs to receive medical disability coverage for the injuries he claims to have suffered in connection with the 1980 Rendlesham Forest UFO case. We’re also joined by former UK Ministry of Defence official and UFO author Nick Pope, a co-author with Burroughs of “Encounter in Rendlesham Forest,” and J. Patrick Frascogna, the attorney who helped Burroughs achieve his victory with the U.S. Veterans Administration. This episode also covers the UK’s Project Condign UAP (UFO) report, and some of the side issues that have arisen about the Rendlesham case.
The Paracast Copyright © 2002–2017 The Paracast LLC. For more episodes, visit: https://www.theparacast.com. Custom artwork from: http://absurdbydesign.com/.</t>
  </si>
  <si>
    <t>8D0kx1cHjmM</t>
  </si>
  <si>
    <t>https://youtu.be/9Yp1819Mhnw</t>
  </si>
  <si>
    <t>The Paracast  March 8, 2015 — David Hatcher Childress</t>
  </si>
  <si>
    <t>David Hatcher Childress returns to The Paracast. A self-proclaimed “diffusionist” archaeologist, David is the author of nearly 40 books and has traveled all over the world to investigate and research ancient megalithic sites. He also runs Adventures Unlimited Press, which specializes in “offbeat” titles. One of the more recognizable personalities on TV, David has been a “star” of the popular (and controversial) show “Ancient Aliens” since its inception. Since his last appearance on the Paracast he has written several books including “Vimanas: Flying Machines of the Ancients,” “The Enigma of Cranial Deformation” (with Brian Foerster), and a soon-to-be released book on the Ark of the Covenant in Ethiopia.
The Paracast Copyright © 2002–2017 The Paracast LLC. For more episodes, visit: https://www.theparacast.com. Custom artwork from: http://absurdbydesign.com/.</t>
  </si>
  <si>
    <t>9Yp1819Mhnw</t>
  </si>
  <si>
    <t>2017 07 31</t>
  </si>
  <si>
    <t>https://youtu.be/XQ8JgBxni5g</t>
  </si>
  <si>
    <t>The Paracast  March 15, 2015 — Linda Godfrey</t>
  </si>
  <si>
    <t>For a change of pace, we present  Linda Godfrey, author of a recent new book,“American Monsters: A History of Monster Lore, Legends, and Sightings in America.” According to the publisher, “From pre-Columbian legends to modern-day eyewitness accounts, this comprehensive guide covers the history, sightings and lore surrounding the most mysterious monsters in America — including Bigfoot, the Jersey Devil, and more.” As with our previous session with Linda, this episode will focus more on amazing and sometimes frightening case histories than just about theorizing.
The Paracast Copyright © 2002–2017 The Paracast LLC. For more episodes, visit: https://www.theparacast.com. Custom artwork from: http://absurdbydesign.com/.</t>
  </si>
  <si>
    <t>XQ8JgBxni5g</t>
  </si>
  <si>
    <t>https://youtu.be/-nFCrc9gu-w</t>
  </si>
  <si>
    <t>The Paracast  March 22, 2015 — Marty Rosenblatt</t>
  </si>
  <si>
    <t>This week Gene and Chris focus the conversation on precognition and remote viewing. Can you take a trip via your mind to another location, and can you predict the future? Our guest, is Marty Rosenblatt, said to be an authority on precognition from a scientific and applications standpoint that includes Associate Remote Viewing (ARV) and other methods. He has worked with many of the most prominent names in remote viewing that include: Joe McMoneagle, Dean Radin, Russell Targ, Skip Atwater, Stephan Schwartz, Ed May and Paul Elder. The focus of the organization that he co-founded, Applied Precognition Project (APP), is to educate society about precognition by making money using Associative Remote Viewing (ARV). Curious? We also plan a “great experiment.”
The Paracast Copyright © 2002–2017 The Paracast LLC. For more episodes, visit: https://www.theparacast.com. Custom artwork from: http://absurdbydesign.com/.</t>
  </si>
  <si>
    <t>-nFCrc9gu-w</t>
  </si>
  <si>
    <t>https://youtu.be/AfH7jIAjWjM</t>
  </si>
  <si>
    <t>The Paracast  April 5, 2015 — George Wingfield</t>
  </si>
  <si>
    <t>With guest co-host Curt Collins, we feature the irrepressible George Wingfield. In his working life, he had a brief stint as an astronomer at the Royal Greenwich Observatory studying stellar spectra and the earth's magnetic field. Subsequently, he joined IBM UK and engaged in a variety of jobs in Systems Engineering, Marketing, and in Computer Education. George’s experience and knowledge covers a wide spectrum of the UFO filed from the Skinwalker Ranch, military intelligence operations, the Cash-Landrum Incident, Rendlesham Forest Abductions and much more.
The Paracast Copyright © 2002–2017 The Paracast LLC. For more episodes, visit: https://www.theparacast.com. Custom artwork from: http://absurdbydesign.com/.</t>
  </si>
  <si>
    <t>AfH7jIAjWjM</t>
  </si>
  <si>
    <t>2017 07 30</t>
  </si>
  <si>
    <t>https://youtu.be/_GgHO59zYPY</t>
  </si>
  <si>
    <t>The Paracast  July 30, 2017 — Dr. Irena Scott with J. Randall Murphy</t>
  </si>
  <si>
    <t>Gene and guest co-host J. Randall Murphy present Dr. Irena Scott, author of "UFOs Today: 70 Years of Lies, Disinformation, and Government Cover-Up." She takes us on a fascinating journey through the early days of the UFO mystery dating from the Kenneth Arnold sighting to later events, and how the government has treated these reports over the years. The book also covers the complexity of the phenomena, which has contributed to the difficulty and controversy in conducting this field of research. Dr. Scott's work experience includes stints at the Defense Intelligence Agency (DIA) and the DMA Aerospace Center. She has also written numerous articles for UFO and paranormal publications.
The Paracast Copyright © 2002–2017 The Paracast LLC. For more episodes, visit: https://www.theparacast.com. Custom artwork from: http://absurdbydesign.com/.</t>
  </si>
  <si>
    <t>_GgHO59zYPY</t>
  </si>
  <si>
    <t>https://youtu.be/-xn-1x9Mq_k</t>
  </si>
  <si>
    <t>The Paracast  March 29, 2015 — James Carrion</t>
  </si>
  <si>
    <t>Gene and guest co-host Curt Collins present James Carrion, a former International Director for MUFON, who responds to the skepticism that greeted his recent book, ‘The Rosetta Deception,” and his ongoing issues with the state of the field including his former associates at MUFON. Carrion is working on an expanded version of the Rosetta book, which he says will double its size and deliver the results of his ongoing research into intelligence involvement in the Ghost Lights of the 1940s. He’ll also be asked about his forthcoming book, “The Roswell Deception,” which explores the intelligence activities in connection with that classic or legendary UFO case.
The Paracast Copyright © 2002–2017 The Paracast LLC. For more episodes, visit: https://www.theparacast.com. Custom artwork from: http://absurdbydesign.com/.</t>
  </si>
  <si>
    <t>-xn-1x9Mq_k</t>
  </si>
  <si>
    <t>2017 07 28</t>
  </si>
  <si>
    <t>https://youtu.be/BnBztTz4qYA</t>
  </si>
  <si>
    <t>The Paracast  April 12, 2015 — Shop Talk 2015 with Burnt State</t>
  </si>
  <si>
    <t>Gene and Chris present “Shop Talk 2015,” where we talk about the issues of the day in paranormal research, and cover the serious questions being discussed in our forums and online. You’ll hear talk about the sad state of UFO research, as your hosts wonder why there’s been little or no progress towards learning much about the cause of this incredible phenomenon. We also feature one of our outspoken forum members, Robert, known to our regulars as Burnt State.
The Paracast Copyright © 2002–2017 The Paracast LLC. For more episodes, visit: https://www.theparacast.com. Custom artwork from: http://absurdbydesign.com/.</t>
  </si>
  <si>
    <t>BnBztTz4qYA</t>
  </si>
  <si>
    <t>https://youtu.be/6vPU0VLM7NQ</t>
  </si>
  <si>
    <t>The Paracast  April 19, 2015 — Kevin D. Randle</t>
  </si>
  <si>
    <t>Gene and Chris present military veteran and prolific science fact and science fiction author Kevin D. Randle, who returns to the Paracast to talk about the state of the UFO field. The discussion will include the ongoing controversy over the alleged Roswell Slides, involving two possible photographs of a creature that some suggest was an alien recovered as a result of the Roswell UFO crash. But does this story hold up ahead of a public tell-all event scheduled for May 5, 2015 in Mexico City?
The Paracast Copyright © 2002–2017 The Paracast LLC. For more episodes, visit: https://www.theparacast.com. Custom artwork from: http://absurdbydesign.com/.</t>
  </si>
  <si>
    <t>6vPU0VLM7NQ</t>
  </si>
  <si>
    <t>https://youtu.be/J1lJXMnNByQ</t>
  </si>
  <si>
    <t>The Paracast  May 3, 2015 — Eric Wargo</t>
  </si>
  <si>
    <t>It’s time to leave your concept of reality on the front porch. This week we present cutting-edge science writer Eric Wargo. We will be visiting Eric’s fascinating trickster realm of self-fulfilling prophesy generated by us in the future (and other mind-warping what-if scenarios). Eric asks, were both Plato and Jung completely wrong to bark up their particular existential trees? We’ll run the gamut through UFOs, the paranormal and our very concept of reality. How do we take research of unusual events to the next level? What does it all mean?
The Paracast Copyright © 2002–2017 The Paracast LLC. For more episodes, visit: https://www.theparacast.com. Custom artwork from: http://absurdbydesign.com/.</t>
  </si>
  <si>
    <t>J1lJXMnNByQ</t>
  </si>
  <si>
    <t>https://youtu.be/pXNiOakzsFM</t>
  </si>
  <si>
    <t>The Paracast  May 10, 2015 — Red Pill Junkie with Richard Dolan</t>
  </si>
  <si>
    <t>Gene and Chris present Red Pill Junkie, an outspoken blogger on the paranormal and a regular contributor for The Daily Grail, Mysterious Universe, the Intrepid Magazine blog. He also collaborates frequently with The Grimerica Show podcast and also lends a little hand on The Gralien Report radio show. On this episode, RPJ gives you his first-hand account of the Roswell Slides event in Mexico City, which occurred on May 5, 2015. Do they really president evidence to demonstrate they discovered two slides depicting an extraterrestrial? You’ll also hear a segment featuring UFO historian Richard Dolan, who also attended the event.
The Paracast Copyright © 2002–2017 The Paracast LLC. For more episodes, visit: https://www.theparacast.com. Custom artwork from: http://absurdbydesign.com/.</t>
  </si>
  <si>
    <t>pXNiOakzsFM</t>
  </si>
  <si>
    <t>https://youtu.be/AWcJQOFN9Ic</t>
  </si>
  <si>
    <t>The Paracast  May 17, 2015 — Ronald Regehr</t>
  </si>
  <si>
    <t>Ronald Regehr returns for a freewheeling look at many subjects including the recent so-called “Roswell Slides” fiasco where we will address how this scenario may be emblematic of problems inherent in this wild west field of pseudo-scientific inquiry. Ron is ready to publish “Another Damn Book About Roswell,” which contains many tantalizing facts and little-known head-scratchers associated with the world’s most famous, over-sensationalized UFO case. Ron spearheaded an analytical process targeting the “Ramey memo,” held in the hand of General Ramey at the infamous July, 1947 Ft. Worth, TX press conference where the alleged Roswell weather balloon debris was shown to reporters. Regehr is a retired aerospace engineer with 36 years experience at Douglas Aircraft and Aerojet Electro Systems working in space and space surveillance systems.
The Paracast Copyright © 2002–2017 The Paracast LLC. For more episodes, visit: https://www.theparacast.com. Custom artwork from: http://absurdbydesign.com/.</t>
  </si>
  <si>
    <t>AWcJQOFN9Ic</t>
  </si>
  <si>
    <t>2017 07 27</t>
  </si>
  <si>
    <t>https://youtu.be/CFEdSXXveF0</t>
  </si>
  <si>
    <t>The Paracast  May 24, 2015 — Tim Beckley</t>
  </si>
  <si>
    <t>From the early 1960s, Tim Beckley has been a fixture in the UFO field. In addition to editing such newsstand publications as “UFO Universe,” Beckley’s publishing company, Inner Light — Global Communications, has published over 200 books. Beckley hosts a podcast, “Unraveling the Secrets,” and runs a YouTube channel, “Mr. UFO’s Secret Files.” Beckley will discuss how his opinions have changed concerning the origins of UFOs, what really might have happened at Roswell, and how he believes the UFO intelligence is trying to communicate with us in “strange ways,” including coincidences and synchronicities. 
The Paracast Copyright © 2002–2017 The Paracast LLC. For more episodes, visit: https://www.theparacast.com. Custom artwork from: http://absurdbydesign.com/.</t>
  </si>
  <si>
    <t>CFEdSXXveF0</t>
  </si>
  <si>
    <t>https://youtu.be/hDsiDj_S0P4</t>
  </si>
  <si>
    <t>The Paracast  May 31, 2015 — Ryan Skinner</t>
  </si>
  <si>
    <t>Researcher Ryan Skinner returns to The Paracast to talk about his two new books: Tales of the Skinwalker: Stories from Skinwalker Ranch and Skinwalker Ranch: The UFO Farm. As many of our listeners know, Ryan has made countless trips to the Uintah Basin where the infamous Skinwalker Ranch, scene of numerous paranormal events, is located. Over the years, he has collected quite a number of interesting accounts that seem to be centered in the area around the ranch. In his new books, he discusses many of the stories that didn’t make it into the first two books and expands on his ongoing investigations into the mysteries in Utah.
The Paracast Copyright © 2002–2017 The Paracast LLC. For more episodes, visit: https://www.theparacast.com. Custom artwork from: http://absurdbydesign.com/.</t>
  </si>
  <si>
    <t>hDsiDj_S0P4</t>
  </si>
  <si>
    <t>https://youtu.be/PCh5ubfwdIk</t>
  </si>
  <si>
    <t>The Paracast  June 7, 2015 — Alejandro Rojas</t>
  </si>
  <si>
    <t>He’s back for another go-round. Open Mind’s Alejandro Rojas. He’ll be talking about the latest developments in UFO research, including the Slidegate episode, the so-called Roswell Slides, along and the recent Contact in the Desert event. Alejandro is Director of Operations for Open Minds Production, the host for Open Minds UFO Radio, editor and contributing writer for OpenMinds.tv, and emcee for the International UFO Congress. He is also a blogger for the Huffington Post. In short, he’s one busy gentleman. Ahead of this episode, Alejandro told us: “I have a feeling you guys are going to get me in trouble.”
The Paracast Copyright © 2002–2017 The Paracast LLC. For more episodes, visit: https://www.theparacast.com. Custom artwork from: http://absurdbydesign.com/.</t>
  </si>
  <si>
    <t>PCh5ubfwdIk</t>
  </si>
  <si>
    <t>https://youtu.be/86IUAx-A7m8</t>
  </si>
  <si>
    <t>The Paracast  June 14, 2015 — Nick Redfern</t>
  </si>
  <si>
    <t>One of our favorite author/researchers, the amazingly busy Nick Redfern, returns to The Paracast to talk about his latest books: “Secret History: Conspiracies from Ancient Aliens to the New World Order.” It’s a large book, and there’s plenty of ground to cover from the mainstays, such as the Kennedy Assassination, Walt Disney and the CIA, to loads of other topics. We’ll also get a blow-by-blow about his recent appearance at the Contact in the Desert conference, Slidegate, and other pertinent subjects. Nick is always fun, informative and entertaining.
The Paracast Copyright © 2002–2017 The Paracast LLC. For more episodes, visit: https://www.theparacast.com. Custom artwork from: http://absurdbydesign.com/.</t>
  </si>
  <si>
    <t>86IUAx-A7m8</t>
  </si>
  <si>
    <t>2017 07 26</t>
  </si>
  <si>
    <t>https://youtu.be/oY953SPDJj4</t>
  </si>
  <si>
    <t>The Paracast  June 21, 2015 — Kathleen Marden</t>
  </si>
  <si>
    <t>It’s been a while since we’ve devoted a full episode of The Paracast to the controversial subject of UFO abductions, so we’ve asked Kathleen Marden to join us to report on the latest discoveries and answer listener questions. Kathleen is the niece of Betty Hill, whose abduction experience with her husband Barney has been regarded as one of the most credible such encounters. Kathleen is also associated with the Mutual UFO Network, as Director of Experiencer Research and the Foundation for Research into Extraterrestrial Encounters, as an advisory board member and consultant to its research subcommittee.
The Paracast Copyright © 2002–2017 The Paracast LLC. For more episodes, visit: https://www.theparacast.com. Custom artwork from: http://absurdbydesign.com/.</t>
  </si>
  <si>
    <t>oY953SPDJj4</t>
  </si>
  <si>
    <t>https://youtu.be/TJVoPBEBa0M</t>
  </si>
  <si>
    <t>The Paracast  June 28, 2015 — Richard Dolan</t>
  </si>
  <si>
    <t>Gene and Chris present everyone’s favorite UFO historian, Richard Dolan. We focus heavily on listener questions about such subjects as the history of UFOs and other aspects of the phenomenon. We briefly cover his decision to participate in the recent Cinco de Mayo dustup, which we refer to as Slidegate or the “topic that shall not be named.” During this episode, Dolan also focuses on the state of UFO research, reverse engineering alleged alien technology, so-called breakaway civilizations, the schemes skeptics use to debunk UFOs, and his upcoming book about so-called “false flags” and how they influenced our history. He’ll also respond to a listener question about what he’d do if he had $100 million with which to investigate the mystery.
The Paracast Copyright © 2002–2017 The Paracast LLC. For more episodes, visit: https://www.theparacast.com. Custom artwork from: http://absurdbydesign.com/.</t>
  </si>
  <si>
    <t>TJVoPBEBa0M</t>
  </si>
  <si>
    <t>https://youtu.be/gv5y-4jvtIs</t>
  </si>
  <si>
    <t>The Paracast  July 5, 2015 — Ray Hernandez</t>
  </si>
  <si>
    <t>Introducing Ray Hernandez, Operations Manager of FREE, which stands for Foundation of Research into Extraterrestrial Encounters. This is the organization co-founded by astronaut Dr. Edgar Mitchell, which focuses heavily on experiencers. According to the material we have from the organization: The Mission of FREE will focus on “Research, Education and Support” but will primarily focus on scientific investigation through surveys and interviews on individuals who have had UFO related contact experiences with non-human sentient beings (commonly known as “ET Contact”) and to compare this group with individuals that have had other types of “paranormal contact experiences.” In addition, Ray will discuss his personal paranormal encounters and how that led to the creation of FREE.
The Paracast Copyright © 2002–2017 The Paracast LLC. For more episodes, visit: https://www.theparacast.com. Custom artwork from: http://absurdbydesign.com/.</t>
  </si>
  <si>
    <t>gv5y-4jvtIs</t>
  </si>
  <si>
    <t>https://youtu.be/JauxPr1WOMs</t>
  </si>
  <si>
    <t>The Paracast  July 12, 2015 — Marie D. Jones</t>
  </si>
  <si>
    <t>So what about claims of ongoing mind control and how powerful are these sinister influences? Marie D. Jones returns to The Paracast discuss her latest book with co-author “Larry Flaxman,” entitled “Mind Wars: Who’s Been Watching You From the Shadows.” The book presents “a history of mind control, surveillance, and social engineering by the government, media, and secret societies.” And, yes, there is a section about subliminal mind control, which recalls what Chris was talking about during the June 28th edition of After The Paracast.” The Manchurian Candidate is also on the agenda.
The Paracast Copyright © 2002–2017 The Paracast LLC. For more episodes, visit: https://www.theparacast.com. Custom artwork from: http://absurdbydesign.com/.</t>
  </si>
  <si>
    <t>JauxPr1WOMs</t>
  </si>
  <si>
    <t>https://youtu.be/aNU1xBWA5yg</t>
  </si>
  <si>
    <t>The Paracast  July 19, 2015 — Greg Bishop and Walter Bosley</t>
  </si>
  <si>
    <t>Paracast favorites Greg Bishop and Walter Bosley are our special guests. Our conversations on the July 12 episode with Marie Jones whetted our appetite for more mind games and conspiracy talk, so who better to dig into the subject than Greg and Walter? Greg Bishop was the publisher of the Excluded Middle magazine and the compilation book, Wake Up Down There; Project Beta, was co-author of Weird California and is the longtime host of Radio Mysterioso.  Walter Bosley is a former AFOSI agent and a former FBI counterintelligence specialist. He’s author of the intriguing books, Empire of the Wheel: Espionage, The Occult and Murder in Southern California; and his recent books, Latitude 33: Key to the Kingdom and the just-released The Lost Expedition of Sir Richard Francis Burton. Greg and Walter offer a wealth of knowledge concerning conspiracy, mind-control, secret government tech, and much more! There’s so much here that this discussion will extend to After The Paracast.
The Paracast Copyright © 2002–2017 The Paracast LLC. For more episodes, visit: https://www.theparacast.com. Custom artwork from: http://absurdbydesign.com/.</t>
  </si>
  <si>
    <t>aNU1xBWA5yg</t>
  </si>
  <si>
    <t>2017 07 25</t>
  </si>
  <si>
    <t>https://youtu.be/oMped7xStyE</t>
  </si>
  <si>
    <t>The Paracast  August 2, 2015 — Margie Kay</t>
  </si>
  <si>
    <t>We present UFO researcher Margie Kay, Assistant State Director for Missouri MUFON, and host of the Un-X News Magazine and Radio Show. Says Margie, “Yes, indeed I do have some fascinating stories to tell about strange things going on in the Kansas City area — black planes, strange cryptic creatures that no one can identify, and I saw an ET while on a UFO investigation in Independence [in June 2015]!” According to her biography: “Margie Kay is a Paranormal and UFO Investigator, Remote Viewer, and author. She is clairsentient (feels), clairaudient (hears), clairvoyant (sees), and does remote viewing. She owns a construction company, a forensic investigation company, and is publisher of Un-X News Magazine.” During this episode, Margie will be asked to find out some information about Gene’s late brother, Wally.
The Paracast Copyright © 2002–2017 The Paracast LLC. For more episodes, visit: https://www.theparacast.com. Custom artwork from: http://absurdbydesign.com/.</t>
  </si>
  <si>
    <t>oMped7xStyE</t>
  </si>
  <si>
    <t>https://youtu.be/kEh8kMAKEns</t>
  </si>
  <si>
    <t>The Paracast  August 9, 2015 — Micah Hanks</t>
  </si>
  <si>
    <t>If it’s paranormal, no doubt Micah Hanks is covering it on his various blogs and his radio show, The Gralien Report. So you’ll hear about his fundamental philosophy not just on UFOs, but about all facts of research into the world of the unknown. With all the troubling reports about the state of UFO research in recent months, we felt we needed a reality check, and Micah provides it. According to his bio: Micah Hanks is a writer, researcher, podcaster, lecturer and radio personality whose work addresses a variety of areas, including history, politics, scientific theories and unexplained phenomena. Open minded, but skeptical in his approach, his research has examined a broad variety of subjects over the years, incorporating interest in scientific anomalies, cultural studies, psychology, sci-fi and pop culture, government secrecy, and the prospects of our technological future as a species as influenced by science. He has also written several books.
The Paracast Copyright © 2002–2017 The Paracast LLC. For more episodes, visit: https://www.theparacast.com. Custom artwork from: http://absurdbydesign.com/.</t>
  </si>
  <si>
    <t>kEh8kMAKEns</t>
  </si>
  <si>
    <t>https://youtu.be/wKpZD5rqVXw</t>
  </si>
  <si>
    <t>The Paracast  August 16, 2015 — Christopher Garetano</t>
  </si>
  <si>
    <t>Legend has it that the Montauk Project involved a set of secret tests conducted at the Montauk Air Force Station in Montauk, New York. It was purportedly designed to develop psychological warfare techniques and exotic research. It is said to be related to the legend of the Philadelphia Experiment due to its supposed time travel connection, and there are even claims of a possible connection with extraterrestrials. Well, independent producer and director Christopher Garetano has reportedly spent more than 10 years probing this alleged conspiracy, and has released a documentary film, “Montauk Chronicles,” to present his findings. Was the Montauk Project real, or just a bunch of tall tales devised by a handful of people for reasons best known to themselves?
The Paracast Copyright © 2002–2017 The Paracast LLC. For more episodes, visit: https://www.theparacast.com. Custom artwork from: http://absurdbydesign.com/.</t>
  </si>
  <si>
    <t>wKpZD5rqVXw</t>
  </si>
  <si>
    <t>https://youtu.be/u_cA-LKgIL0</t>
  </si>
  <si>
    <t>The Paracast  August 23, 2015 — Red Pill Junkie with Curt Collins</t>
  </si>
  <si>
    <t>Featuring guest co-host Curt Collins. The last time Red Pill Junkie, a prolific blogger on all things paranormal, appeared on The Paracast, he entertained us with his tale of attending that Mexico City event in which the alleged evidence for the Roswell Slides was presented. He will touch upon that subject briefly, but also focus on UFOs and the possible sources of the phenomenon, what form alien life might take, UFO abductions and the possible similarities with near-death experiences, precognition and loads of other compelling subjects. Red Pill Junkie, describes himself as, “An agnostic gnostic, a walking conundrum and a metaphysical oxymoron —with emphasis in the ‘moron’ part.” The discussion continues on After The Paracast.
The Paracast Copyright © 2002–2017 The Paracast LLC. For more episodes, visit: https://www.theparacast.com. Custom artwork from: http://absurdbydesign.com/.</t>
  </si>
  <si>
    <t>u_cA-LKgIL0</t>
  </si>
  <si>
    <t>2017 07 24</t>
  </si>
  <si>
    <t>https://youtu.be/k1hCkIU5S1U</t>
  </si>
  <si>
    <t>The Paracast  August 30, 2015 — Chris Rutkowski</t>
  </si>
  <si>
    <t>Author/UFO researcher/science writer Chris Rutkowski returns to The Paracast to present an update on the latest sightings in Canada, classic cases, “M-File” cases from Manitoba, and responsible speculation about UFOs. Chris was also associated with the Roswell Slides Research Group, which quickly and easily demonstrated that the body in the slides was that of a mummified child and not an extraterrestrial. During this segment, Chris will provide an update into the state of UFO research, the possible impact of their presence and how we’re faring towards finding a solution to the mystery.
The Paracast Copyright © 2002–2017 The Paracast LLC. For more episodes, visit: https://www.theparacast.com. Custom artwork from: http://absurdbydesign.com/.</t>
  </si>
  <si>
    <t>k1hCkIU5S1U</t>
  </si>
  <si>
    <t>https://youtu.be/tamSUXjmJH0</t>
  </si>
  <si>
    <t>The Paracast  September 6, 2015 — Walter Bosley with Goggs Mackay</t>
  </si>
  <si>
    <t>Gene and Chris and Goggs Mackay are joined by Walter Bosley, an author, a former AFOSI agent and a former FBI counterintelligence specialist. They discuss a wide variety of subjects from pop culture, movie special effects, to so-called breakaway civilizations. So is it possible that UFOs and other unusual events are caused by individuals who have left our known world and are engaging in actions that we do not quite understand? The term was originally coined by UFO researcher and historian Richard Dolan to describe black budget projects, a secret space program, central bankers, secret societies and other agencies that fly under the radar. But Bosley feels there are actually two breakaway civilizations.
The Paracast Copyright © 2002–2017 The Paracast LLC. For more episodes, visit: https://www.theparacast.com. Custom artwork from: http://absurdbydesign.com/.</t>
  </si>
  <si>
    <t>tamSUXjmJH0</t>
  </si>
  <si>
    <t>https://youtu.be/gvf-nvnm1NY</t>
  </si>
  <si>
    <t>September 13, 2015 — Gene &amp; Chris Interviewed</t>
  </si>
  <si>
    <t>A special “turnabout is fair play” episode where four members of The Paracast forums question Gene and Chris about a variety of subjects, including their early introductions to the world of the paranormal. You’ll hear a lengthy description of a frightening encounter with strange beings, “stick men,” when Chris was very young. This listener roundtable features Burnt State, ChrisJohnsen, Jeff Crowell and Ufology.
The Paracast Copyright © 2002–2017 The Paracast LLC. For more episodes, visit: https://www.theparacast.com. Custom artwork from: http://absurdbydesign.com/.</t>
  </si>
  <si>
    <t>gvf-nvnm1NY</t>
  </si>
  <si>
    <t>2017 07 23</t>
  </si>
  <si>
    <t>https://youtu.be/7NEn_Wdov3k</t>
  </si>
  <si>
    <t>The Paracast  July 23, 2017 — Peter Robbins</t>
  </si>
  <si>
    <t>We welcome investigative writer and researcher Peter Robbins. We’ll be discussing an assortment of subjects, including his investigation into the origins of the UFO ridicule factor; Peter's theory about how the mainstream press may have been encouraged by the authorities to make fun of flying saucer reports rather than take them seriously. Peter will also discuss the current state of UFO research, where we go from here, and related subjects. In discussing the prospects for disclosure, he'll offer a balanced view of the body politic and the loss of the age-old spirit of bipartisanship. But does anyone in authority have control over how — or if — the truth about UFOs may be revealed?
The Paracast Copyright © 2002–2017 The Paracast LLC. For more episodes, visit: https://www.theparacast.com. Custom artwork from: http://absurdbydesign.com/.</t>
  </si>
  <si>
    <t>7NEn_Wdov3k</t>
  </si>
  <si>
    <t>https://youtu.be/rIQdfxNoIT0</t>
  </si>
  <si>
    <t>The Paracast  September 20, 2015 — Rosemary Ellen Guiley</t>
  </si>
  <si>
    <t>Gene and Chris present Rosemary Ellen Guiley to discuss her book, “Guide to Psychic Power,” which is presented as “a complete, step-by-step guide to developing and using your natural psychic power. Every person is born with natural psychic ability, also called intuition. You can easily improve your psychic power. This comprehensive guide…will show you how.” Guiley is the author of nine encyclopedias and over 50 books. She is an internationally recognized expert in the paranormal and the occult.
The Paracast Copyright © 2002–2017 The Paracast LLC. For more episodes, visit: https://www.theparacast.com. Custom artwork from: http://absurdbydesign.com/.</t>
  </si>
  <si>
    <t>rIQdfxNoIT0</t>
  </si>
  <si>
    <t>https://youtu.be/mAhHUAJbJ_E</t>
  </si>
  <si>
    <t>The Paracast  September 27, 2015 — Nick Redfern with Curtis Collins</t>
  </si>
  <si>
    <t>With guest co-host Curtis Collins, one of our favorite and one of the most prolific authors of paranormal books, Nick Redfern, returns to The Paracast. He discusses two of his latest books, “Bloodline of the Gods: Unravel the Mystery of the Human Blood Type to Reveal the Aliens Among Us” and “Men in Black: Personal Stories &amp; Eerie Adventures.” The focus of the first is whether some humans, presumably those with Rh negative blood types, may be descended from an advanced race of extraterrestrials. The second covers more compelling reports of those strangely-garbed individuals sometimes seen in connection with UFO sightings. As usual, we’ll be posing questions asked by our listeners in our forums.
The Paracast Copyright © 2002–2017 The Paracast LLC. For more episodes, visit: https://www.theparacast.com. Custom artwork from: http://absurdbydesign.com/.</t>
  </si>
  <si>
    <t>mAhHUAJbJ_E</t>
  </si>
  <si>
    <t>2017 07 22</t>
  </si>
  <si>
    <t>https://youtu.be/HG9jReM8RuA</t>
  </si>
  <si>
    <t>The Paracast  October 4, 2015 — Stan Gordon</t>
  </si>
  <si>
    <t>Longtime Pennsylvania field investigator/author Stan Gordon returns to The Paracast. Stan is a low-key, unassuming guy who has been in the trenches for well over 50 years and is one of this country’s most experienced paranormal/UFO/crypto investigators. He has been researching UFO sightings, Bigfoot encounters, and other mysterious events in Pennsylvania since 1959, and since then, he has been involved with the investigation of thousands of unusual incidents. He’ll talk about his newest book, “Astonishing Encounters: Pennsylvania’s Unknown Creatures (Casebook 3),” which is filled with many inexplicable reports — some literally beyond belief.
The Paracast Copyright © 2002–2017 The Paracast LLC. For more episodes, visit: https://www.theparacast.com. Custom artwork from: http://absurdbydesign.com/</t>
  </si>
  <si>
    <t>HG9jReM8RuA</t>
  </si>
  <si>
    <t>https://youtu.be/JqVyb-skZaE</t>
  </si>
  <si>
    <t>The Paracast  October 11, 2015 — Don Ecker</t>
  </si>
  <si>
    <t>Gene and Chris present a return appearance by Don Ecker, host of the real “Dark Matters” radio show (accept no substitutes!) to discuss the mysteries of Mars in light of the recent announcement of the discovery of flowing water on the red planet. The discussion includes the legend of the Martian canals, the face on Mars, and the possibilities of an ancient civilization, or even a present-day civilization perhaps hidden below the surface. There will also be talk of lunar mysteries and the possible existence of a secret space program . You’ll hear Don’s answers to questions from our listeners.
The Paracast Copyright © 2002–2017 The Paracast LLC. For more episodes, visit: https://www.theparacast.com. Custom artwork from: http://absurdbydesign.com/.</t>
  </si>
  <si>
    <t>JqVyb-skZaE</t>
  </si>
  <si>
    <t>https://youtu.be/VH3nm6cCSBA</t>
  </si>
  <si>
    <t>The Paracast  October 18, 2015 — Dr. David Jacobs</t>
  </si>
  <si>
    <t>Gene and Chris present UFO abduction researcher, Dr. David Jacobs, author of “Walking Among Us: The Alien Plan to Control Humanity.” In his 1998 book, “The Threat,” Jacobs uncovered disconcerting reports about aliens’ plans for the future of Earth. He reported that a “change” is coming; a future when very human-like hybrids would intermingle with humans in everyday life. “Soon we will all be together,” the aliens said. “Soon everyone will be happy and everyone will know his place.” So are there really human/alien hybrids among us? What are their motives? What are the implications?
The Paracast Copyright © 2002–2017 The Paracast LLC. For more episodes, visit: https://www.theparacast.com. Custom artwork from: http://absurdbydesign.com/.</t>
  </si>
  <si>
    <t>VH3nm6cCSBA</t>
  </si>
  <si>
    <t>https://youtu.be/z5tPeESmYjQ</t>
  </si>
  <si>
    <t>The Paracast  October 25, 2015 — Stanton T. Friedman</t>
  </si>
  <si>
    <t>Gene and Chris present an update on “traditional” UFO research with the “dean” of UFO researchers, Stanton T. Friedman, a long-time UFO investigator and a nuclear physicist. Friedman is one of the key researchers into the Roswell crash and other events over the years, and has posited a strong case that the phenomenon is the result of extraterrestrials visiting Earth. His recent books include “Flying Saucers and Science” (2008) and “Science Was Wrong,” (2010) co-authored with Kathleen Marden. He also wrote the foreword to “How to Talk to An Alien,” from Nancy du Tertre. And, yes, he will be responding to questions about alien abductions.
The Paracast Copyright © 2002–2017 The Paracast LLC. For more episodes, visit: https://www.theparacast.com. Custom artwork from: http://absurdbydesign.com/.</t>
  </si>
  <si>
    <t>z5tPeESmYjQ</t>
  </si>
  <si>
    <t>https://youtu.be/NDTbfd1myJQ</t>
  </si>
  <si>
    <t>The Paracast  November 1, 2015 — Clas Svahn</t>
  </si>
  <si>
    <t>We focus to serious investigations of UFO without prejudging or snap judgments with Clas Svahn, international director for UFO Sweden. The Paracast has covered the 1946-1949 “ghost rocket” mystery with Nick Redfern, Micah Hanks and “The Rosetta Deception” author James Carrion, but this week we’ll expand on the subject with a noted Swedish researcher who has spent years investigating this little-known wave of hundreds of anomalous aerial objects seen over Scandinavia in the years surrounding the end of World War II. Contrary to what some believe, this mystery is ongoing, and there have been reports of this phenomenon almost to the present day. An introduction to UFO Sweden’s documentary on “ghost rockets”  can be found at: http://www.ghostrockets.se.
The Paracast Copyright © 2002–2017 The Paracast LLC. For more episodes, visit: https://www.theparacast.com. Custom artwork from: http://absurdbydesign.com/.</t>
  </si>
  <si>
    <t>NDTbfd1myJQ</t>
  </si>
  <si>
    <t>https://youtu.be/8mlHCodqGzs</t>
  </si>
  <si>
    <t>The Paracast  November 8, 2015 — Dr. John Brandenburg with Goggs Mackay</t>
  </si>
  <si>
    <t>Gene and guest co-host Goggs Mackay present Dr. John Brandenburg to help sort out all sorts of amazing Martian mysteries in light of NASA revelations about the presence of running water on Mars and new understandings of the red planet’s atmosphere. Dr. Brandenburg is author of “Death on Mars: The Discovery of a Planetary Nuclear Massacre,” which describes a now-dead Martian civilization and the shocking reason for its demise: an ancient planetary-scale nuclear massacre leaving isotopic traces of vast explosions that endure to our present age. He works as a veteran plasma physicist and Senior Propulsion Scientist at Orbital Technologies Corporation in Madison, Wisconsin.
The Paracast Copyright © 2002–2017 The Paracast LLC. For more episodes, visit: https://www.theparacast.com. Custom artwork from: http://absurdbydesign.com/.</t>
  </si>
  <si>
    <t>8mlHCodqGzs</t>
  </si>
  <si>
    <t>2017 07 21</t>
  </si>
  <si>
    <t>https://youtu.be/RntjWzGe9gk</t>
  </si>
  <si>
    <t>The Paracast  November 15, 2015 — Mark Rodeghier and Leslie Kean</t>
  </si>
  <si>
    <t>We cover the forthcoming UFODATA project that is designed to create a worldwide network of surveillance stations that would be designed to detect possible UFO activity. You can read more information on the project in an article published by The Huffington Post: (Very) Local SETI: The Launch of a New UFO Science, Our guests include Mark Rodeghier, Ph.D., the scientific director and president of the J. Allen Hynek Center for UFO Studies and Leslie Kean, an investigative journalist and author of UFOs: Generals, Pilots and Government Officials Go On the Record. We’ll also cover Chris O’Brien’s San Luis Valley Camera Project.
The Paracast Copyright © 2002–2017 The Paracast LLC. For more episodes, visit: https://www.theparacast.com. Custom artwork from: http://absurdbydesign.com/.</t>
  </si>
  <si>
    <t>RntjWzGe9gk</t>
  </si>
  <si>
    <t>https://youtu.be/9aoiEowJ548</t>
  </si>
  <si>
    <t>The Paracast  November 22, 2015 — Chris Aubeck</t>
  </si>
  <si>
    <t>Gene and Chris present Chris Aubeck, co-author (with Martin Shough) of “Return to Magonia: Investigating UFOs in History.” To understand the real nature of the UFO phenomenon, it’s important to evaluate UFO sightings across the centuries. Are cases from hundreds of years ago similar to modern cases? If UFOs are an age-old phenomenon, how does that fact provide clues as to what’s really going on? All in all, this will be a truly fascinating session that will move the discussion about UFOs into fascinating areas.
The Paracast Copyright © 2002–2017 The Paracast LLC. For more episodes, visit: https://www.theparacast.com. Custom artwork from: http://absurdbydesign.com/</t>
  </si>
  <si>
    <t>9aoiEowJ548</t>
  </si>
  <si>
    <t>https://youtu.be/AcVgnQIGAQI</t>
  </si>
  <si>
    <t>The Paracast  December 13, 2015 — Walter Bosley</t>
  </si>
  <si>
    <t>Gene and Chris present Walter Bosley, an author, blogger, former AFOSI agent and a former FBI counterintelligence specialist. The agenda includes amazing evidence of synchronicity, such as in the recent mass shooting in San Bernadino, CA. that was attributed to terrorism. Walter says, “Essentially these synchs relate to my Empire of the Wheel research and startled me, to be honest.” He’ll also talk about breakaway civilizations, focusing on his upcoming book, “Origin: The Nineteenth Century Emergence of the 20th Century Breakaway Civilizations” and possibly ancient aliens.
The Paracast Copyright © 2002–2017 The Paracast LLC. For more episodes, visit: https://www.theparacast.com. Custom artwork from: http://absurdbydesign.com/.</t>
  </si>
  <si>
    <t>AcVgnQIGAQI</t>
  </si>
  <si>
    <t>https://youtu.be/0ae-QU1JLas</t>
  </si>
  <si>
    <t>The Paracast  November 29, 2015 — Kathleen Marden</t>
  </si>
  <si>
    <t>Gene and Chris present a nuanced view of the controversial subject of UFO abductions with noted researcher Kathleen Marden. She’ll focus heavily on investigative methods that include forensic hypnosis of those who claim to have been abducted, and she will also talk about the mistakes made by some investigators, who are untrained in the proper techniques of retrieving information, which may contaminate the results. Madden is a professional ufologist known around the world for her work as an alien abduction/ET contact researcher, author and lecturer. She is associated with the Mutual UFO Network, as Director of Experiencer Research, and the Foundation for Research into Extraterrestrial Encounters.
The Paracast Copyright © 2002–2017 The Paracast LLC. For more episodes, visit: https://www.theparacast.com. Custom artwork from: http://absurdbydesign.com/.</t>
  </si>
  <si>
    <t>0ae-QU1JLas</t>
  </si>
  <si>
    <t>https://youtu.be/0znR0kp-uCM</t>
  </si>
  <si>
    <t>The Paracast  December 6, 2015 — Joshua Cutchin</t>
  </si>
  <si>
    <t>Gene and Chris present Joshua Cutchin, author of “A Trojan Feast: The Food and Drink Offerings of Aliens, Faeries, and Sasquatch. Says the publisher: “Accept food from faeries, and you’ll never escape their realm, according to European folklore. Accept food from Sasquatch and you will forever be trapped in the spirit world, according to indigenous North American tales. And today, abductees—at least those who have returned—often report being offered stran
The Paracast Copyright © 2002–2017 The Paracast LLC. For more episodes, visit: https://www.theparacast.com. Custom artwork from: http://absurdbydesign.com/.ge beverages from their captors. Are these similarities mere coincidence, or is something more at play?” Joshua is an author and musician.</t>
  </si>
  <si>
    <t>0znR0kp-uCM</t>
  </si>
  <si>
    <t>2017 07 20</t>
  </si>
  <si>
    <t>https://youtu.be/i1ANVGodR3M</t>
  </si>
  <si>
    <t>The Paracast  December 20, 2015 — Nancy du Tertre</t>
  </si>
  <si>
    <t>Gene and Chris explore the possibility of talking to aliens, featuring Nancy du Tertre, author of “How to Talk to an Alien.” She is a former securities litigation attorney and “Skeptical Psychic,” and, in this book, she asks: “Do aliens exist? In 2013, one poll showed that nearly half of all Americans (48 percent) believe UFOs may be a sign of extraterrestrial visitation; another found that 10 percent of Americans claim to have actually witnessed an actual UFO; and yet another showed that 2.9 million Americans believe they had actually been abducted by aliens.” This discussion also focuses on claims of communication with aliens and other so-called “higher beings.”
The Paracast Copyright © 2002–2017 The Paracast LLC. For more episodes, visit: https://www.theparacast.com. Custom artwork from: http://absurdbydesign.com/.</t>
  </si>
  <si>
    <t>i1ANVGodR3M</t>
  </si>
  <si>
    <t>https://youtu.be/ld3NNzdWffY</t>
  </si>
  <si>
    <t>The Paracast  December 27, 2015 — Mike Clelland</t>
  </si>
  <si>
    <t>We welcome the return of Mike Clelland to The Paracast after six years! He’s author of the new book, “The Messengers: Owls, Synchronicity and the UFO Abductee.” Says the publisher (Richard Dolan Press): “The owl has held a place of reverence and mystique throughout history. And as strange as this might seem, owls are also showing up in conjunction with the UFO experience. Mike Clelland has collected a wealth of first-hand accounts where owls manifest in the highly charged moments that surround alien contact. There is a strangeness to these accounts that defy simple explanations. This book explores implications that go far beyond what more conservative researchers would dare consider.”
The Paracast Copyright © 2002–2017 The Paracast LLC. For more episodes, visit: https://www.theparacast.com. Custom artwork from: http://absurdbydesign.com/.</t>
  </si>
  <si>
    <t>ld3NNzdWffY</t>
  </si>
  <si>
    <t>https://youtu.be/TsrVOuMM8QQ</t>
  </si>
  <si>
    <t>The Paracast  January 3, 2016 — Micah Hanks</t>
  </si>
  <si>
    <t>Have we made any progress at all in understanding our paranormal universe? For our first episode of 2016 invited Micah Hanks, of The Gralien Report, for a no-nonsense discussion about pop culture, the effects of myths on our society and other compelling topics. Micah is a writer, researcher, podcaster, lecturer and radio personality whose work addresses a variety of areas, including history, politics, scientific theories and unexplained phenomena. His research has examined a broad variety of subjects over the years, incorporating interest in scientific anomalies, cultural studies, psychology, sci-fi and pop culture, government secrecy, and the prospects of our technological future as a species as influenced by science.
The Paracast Copyright © 2002–2017 The Paracast LLC. For more episodes, visit: https://www.theparacast.com. Custom artwork from: http://absurdbydesign.com/.</t>
  </si>
  <si>
    <t>TsrVOuMM8QQ</t>
  </si>
  <si>
    <t>https://youtu.be/2H5Ei7ot6WY</t>
  </si>
  <si>
    <t>The Paracast  January 10, 2016 — Chris Rutkowski</t>
  </si>
  <si>
    <t>When it comes to UFO researchers, Chris Rutkowski is a class act. He returns to The Paracast for a 2015 UFO sighting update, his reaction to Hilary Clinton’s promise to look into UFOs, the “new” Ufology and other hot topics in the field. We also focus on pop culture and sic-fi. Says his bio: “Chris Rutkowski, B.Sc., Med, is a Canadian science writer and educator, with a background in astronomy but with a passion for teaching science concepts to children and adults. Since the mid-1970s, he also has been studying reports of UFOs and writing about his investigations and research.”
The Paracast Copyright © 2002–2017 The Paracast LLC. For more episodes, visit: https://www.theparacast.com. Custom artwork from: http://absurdbydesign.com/.</t>
  </si>
  <si>
    <t>2H5Ei7ot6WY</t>
  </si>
  <si>
    <t>2017 07 19</t>
  </si>
  <si>
    <t>https://youtu.be/90OE5iltWMU</t>
  </si>
  <si>
    <t>The Paracast  January 17, 2016 — Allen Greenfield</t>
  </si>
  <si>
    <t>We explore the amazing theories of alternate realities, parallel universes, as possible solutions to UFOs and other paranormal events with T. Allen Greenfield. In the 1960s, Allen and Gene, during an all-night brainstorming session, first hatched a theory meant to account for many of the anomalous elements surrounding the presence of UFOs in our skies. Allen is a past (elected) member of the Society for Psychical Research and the National Investigations Committee on Aerial Phenomena (from 1960). He has twice been the recipient of the “UFOlogist of the Year Award” of the National UFO Conference (1972 and 1992).
The Paracast Copyright © 2002–2017 The Paracast LLC. For more episodes, visit: https://www.theparacast.com. Custom artwork from: http://absurdbydesign.com/.</t>
  </si>
  <si>
    <t>90OE5iltWMU</t>
  </si>
  <si>
    <t>https://youtu.be/YEjVU_tdNgQ</t>
  </si>
  <si>
    <t>The Paracast  January 24, 2016 — Dr. Kirby Surprise</t>
  </si>
  <si>
    <t>In the tradition of our fascinating episodes with Mike Clelland and Walter Bosley, we explore synchronicity even further with Dr. Kirby Surprise, author of “Synchronicity: The Art of Coincidence, Choice and Unlocking Your Mind.” Is synchronicity due to some external force, or is it an ability that we all possess? How does it impact the world in which we live, and our own lives? According to his bio, “Dr. Kirby Surprise received his doctorate in counseling psychology from the Institute for Integral Studies. He works in an advanced outpatient program for the State of California where he assesses, diagnoses, and treats clients with psychotic and delusional disorders.”
The Paracast Copyright © 2002–2017 The Paracast LLC. For more episodes, visit: https://www.theparacast.com. Custom artwork from: http://absurdbydesign.com/.</t>
  </si>
  <si>
    <t>YEjVU_tdNgQ</t>
  </si>
  <si>
    <t>https://youtu.be/ghgs0CXH2ec</t>
  </si>
  <si>
    <t>The Paracast  January 31, 2016 — Alejandro Rojas</t>
  </si>
  <si>
    <t>The 2016 IUFOC features such luminaries as Jacques Vallee, Nick Pope, Nick Redfern, Douglas Trumball, and Chris Rutkowski. That’s a lot of firepower for one UFO convention. Discussing the event, the state of UFO research and other hot topics, is Alejandro Rojas, from convention sponsors OpenMinds.tv, He’ll also talk about the situation at MUFON and what he might do in the unlikely event he became director of that organization. Alejandro is also host for Open Minds UFO Radio, and emcee for the International UFO Congress. He is also a blogger for the Huffington Post.
The Paracast Copyright © 2002–2017 The Paracast LLC. For more episodes, visit: https://www.theparacast.com. Custom artwork from: http://absurdbydesign.com/.</t>
  </si>
  <si>
    <t>ghgs0CXH2ec</t>
  </si>
  <si>
    <t>https://youtu.be/1NfHz9Y_V1E</t>
  </si>
  <si>
    <t>The Paracast  February 7, 2016 — Eric Ouelett</t>
  </si>
  <si>
    <t>The Paracast explores cutting-edge theories about the paranormal with Eric Ouellet, author of “Illuminations: The UFO Experience as a Parapsychological Event.” In this book, Dr. Ouellet asks the compelling question, “What if UFO experiences are the result of large-scale, unconscious, psychic forces?” According to the promotional notes for the book: “In Illuminations, sociologist Eric Ouellet offers a novel approach to a phenomenon that has thus far resisted all other efforts to explain it, be it as extraterrestrial craft, time travelers, secret government projects, or natural phenomena.” The author is a professor of Defense Studies at the Royal Military College of Canada, and at the Canadian Forces College (Canada’s Joint Staff and War College). He has a Ph.D. in sociology from York University (Toronto, Canada).
The Paracast Copyright © 2002–2017 The Paracast LLC. For more episodes, visit: https://www.theparacast.com. Custom artwork from: http://absurdbydesign.com/.</t>
  </si>
  <si>
    <t>1NfHz9Y_V1E</t>
  </si>
  <si>
    <t>2017 07 18</t>
  </si>
  <si>
    <t>https://youtu.be/6Vb2Pbh_C0E</t>
  </si>
  <si>
    <t>The Paracast  February 14, 2016 — Whitley Strieber</t>
  </si>
  <si>
    <t>A very special episode featuring best-selling fact and fiction author Whitley Strieber. During this session, Whitley will discuss his new book, “The Super Natural,” co-authored with J. Newton Rayzor Professor of Religion at Rice University, Jeffery Kripal. According to the promotional notes, “[This] book looks at all kinds of ‘impossible’ things, from extra-dimensional beings to bilocation to bumps in the night. They contend that these phenomena are not impossible at all: rather, they are part of our natural world. ‘The Super Natural’ considers that the natural world is actually a ‘user natural world’ — and all we have to do to see this is to change the lenses through which we are looking at it and the languages through which we are presently limiting it.”
The Paracast Copyright © 2002–2017 The Paracast LLC. For more episodes, visit: https://www.theparacast.com. Custom artwork from: http://absurdbydesign.com/.</t>
  </si>
  <si>
    <t>6Vb2Pbh_C0E</t>
  </si>
  <si>
    <t>https://youtu.be/wnaWJ_8KdCc</t>
  </si>
  <si>
    <t>The Paracast  February 21, 2016 — Peter Davenport</t>
  </si>
  <si>
    <t>Gene and Chris present Peter Davenport, director of the National UFO Reporting Center, to join us for a UFO update. According to Davenport, “One of the issues I would like to discuss is the wild proliferation of sightings of clusters of red, orange, and yellow fireballs. It appears to be the most important facet to the current status of Ufology, and I strongly suspect that the overwhelming majority of those reports do not involve so-called ‘Chinese’ lanterns.” Davenport will also discuss his ongoing plans to develop a UFO detection system using “passive” radar. First proposed 22 years ago, Davenport suggests that recent advancements in personal computer technology make the plans more feasible than ever.
The Paracast Copyright © 2002–2017 The Paracast LLC. For more episodes, visit: https://www.theparacast.com. Custom artwork from: http://absurdbydesign.com/.</t>
  </si>
  <si>
    <t>wnaWJ_8KdCc</t>
  </si>
  <si>
    <t>https://youtu.be/JXWd3kqW33I</t>
  </si>
  <si>
    <t>The Paracast  March 13, 2016 — Phyllis Budinger</t>
  </si>
  <si>
    <t>Gene and Chris focus on nuts and bolts UFO research with research scientist Phyllis Budinger. In 2013, Phyllis was named “Ufologist of the Year” and the MUFON International Symposium in Las Vegas. She holds two degrees in Chemistry: B.S. from Baldwin-Wallace College, Berea, Ohio (1961) and M.S. from Miami University, Oxford, Ohio (1964). Her expertise in the forensic analysis of UFO related materials has placed her services in great demand among well known investigators throughout the world including Ted Phillips [Delphos, KS case], Nancy Talbott, Kathleen Marden (the dress worn by Betty Hill when she was abducted), as well as working with MUFON Star Team investigators.
The Paracast Copyright © 2002–2017 The Paracast LLC. For more episodes, visit: https://www.theparacast.com. Custom artwork from: http://absurdbydesign.com/.</t>
  </si>
  <si>
    <t>JXWd3kqW33I</t>
  </si>
  <si>
    <t>https://youtu.be/OpnQyt-g_5Q</t>
  </si>
  <si>
    <t>The Paracast  March 20, 2016 — Dave Cote</t>
  </si>
  <si>
    <t>Gene and Chris explore a crowd-sourced plan to launch a UFO detection satellite into low Earth orbit with Dave Cote, a project manager and software engineer for CubeSat for Disclosure. Plans call for launching the tiny satellite in 2017. It’ll be run with open-source software, and will contain instrumentation to measure possible spaceborne UFO activity. The instruments include radiation detection, imaging equipment, including a scintillation counter and two high resolution cameras with parabolic lenses. If the project succeeds, Dave and his crew hope to launch more satellites. Other methods for detecting possible UFO activity will be discussed during this interview.
The Paracast Copyright © 2002–2017 The Paracast LLC. For more episodes, visit: https://www.theparacast.com. Custom artwork from: http://absurdbydesign.com/.</t>
  </si>
  <si>
    <t>OpnQyt-g_5Q</t>
  </si>
  <si>
    <t>https://youtu.be/kJQ21uyGav8</t>
  </si>
  <si>
    <t>The Paracast  March 27, 2016 — Chase Kloetzke</t>
  </si>
  <si>
    <t>Gene and Chris present Chase Kloetzke, Deputy Director of Investigations and Special Case Manager for MUFON. Chase has a long career that qualifies her as an ace investigator, including a stint as a Master Trainer and Master Instructor with the U.S. Department of Defense. Her background includes assignments with the Department of Homeland Security. Chase is also certified as a private investigator and she is an author of two popular books; “Admissible — The Field Investigators Manual,” with Richard Dolan, and a first of its kind children’s book about UFOs, “Are Aliens Really Real?”
The Paracast Copyright © 2002–2017 The Paracast LLC. For more episodes, visit: https://www.theparacast.com. Custom artwork from: http://absurdbydesign.com/.</t>
  </si>
  <si>
    <t>kJQ21uyGav8</t>
  </si>
  <si>
    <t>https://youtu.be/CnsQ085dwJ4</t>
  </si>
  <si>
    <t>The Paracast  April 3, 2016 — Greg Bishop</t>
  </si>
  <si>
    <t>We welcome cutting-edge commentator Greg Bishop, of “Radio Misterioso,” to talk about his fascinating new book, “It Defies Language.” The book, with amazing illustrations from Red Pill Junkie, is “A collection of essays about the UFO subject and related phenomena. The first chapter discusses the U.S. Government’s involvement along with the author’s personal experiences with agents and military personnel. The text also includes historical perspectives on the subject, and theories and opinions on the current search for answers about UFOs from a viewpoint that is neither belief-based nor that of a doctrinaire skeptic. There are also entries about square craters on the Moon, black-eyed kids, and baseball games at Area 51.” Nick Redfern wrote the foreword.
The Paracast Copyright © 2002–2017 The Paracast LLC. For more episodes, visit: https://www.theparacast.com. Custom artwork from: http://absurdbydesign.com/.</t>
  </si>
  <si>
    <t>CnsQ085dwJ4</t>
  </si>
  <si>
    <t>2017 07 17</t>
  </si>
  <si>
    <t>https://youtu.be/_R8sQ1nMPIU</t>
  </si>
  <si>
    <t>The Paracast  April 10, 2016 — Robbie Graham</t>
  </si>
  <si>
    <t>Gene and Chris discuss movies, TV shows, pop culture and UFOs with Robbie Graham, author of “Silver Screen Saucers: Sorting Fact from Fantasy in Hollywood’s UFO Movies.” According to his bio: “Robbie Graham is a leading authority on the cultural and political interplay between UFOs and Hollywood. He has been interviewed on these subjects for BBC Radio, Coast to Coast AM, Canal+ TV, and Vanity Fair, among others. His articles have appeared in a variety of publications including The Guardian, New Statesman, Filmfax, Fortean Times, and the peer-reviewed Journal of North American Studies, 49th Parallel.” Consider how the classic 1951 sci-fi film, “The Day the Earth Stood Still,” influenced early flying saucer contact claims from George Adamski and others.
The Paracast Copyright © 2002–2017 The Paracast LLC. For more episodes, visit: https://www.theparacast.com. Custom artwork from: http://absurdbydesign.com/.</t>
  </si>
  <si>
    <t>_R8sQ1nMPIU</t>
  </si>
  <si>
    <t>https://youtu.be/LLI0L_Ehxg0</t>
  </si>
  <si>
    <t>The Paracast  April 17, 2016 — David G. Robertson</t>
  </si>
  <si>
    <t>April 17, 2016 — David G. Robertson
Gene and Chris present David G. Robertson, author of UFOs, Conspiracy Theories and the New Age: Millennial Conspiracism. In this scholarly work, the author asks, “How-and why- were UFOs so prevalent in both conspiracy theories and the New Age milieu in the post-Cold War period? In this groundbreaking book, [the author] argues that UFOs symbolized an uncertainty about the boundaries between scientific knowledge and other ways of validating knowledge, and thus became part of a shared vocabulary.” The book focuses on Whitley Strieber, David Icke and David Wilcock.
The Paracast Copyright © 2002–2017 The Paracast LLC. For more episodes, visit: https://www.theparacast.com. Custom artwork from: http://absurdbydesign.com/.</t>
  </si>
  <si>
    <t>LLI0L_Ehxg0</t>
  </si>
  <si>
    <t>https://youtu.be/HFfZqNxPC5s</t>
  </si>
  <si>
    <t>The Paracast  May 1, 2016 — Micah Hanks</t>
  </si>
  <si>
    <t>Micah Hanks, of The Gralien Report, joins us to talk about a host of topics of interest to us today. First, we look at UFOs, and why old classification systems, in a world of drones and digital imagery, may need to be revamped. Refreshing our mindset about UFOs, Hanks also discusses what evolution may have to do with the way such things are perceived, and even why some may be prone toward a skeptical mindset about them. Also of interest, particularly in an election year, is the subject of secret groups and organizations, and the way they influence current events and world happenings.
The Paracast Copyright © 2002–2017 The Paracast LLC. For more episodes, visit: https://www.theparacast.com. Custom artwork from: http://absurdbydesign.com/.</t>
  </si>
  <si>
    <t>HFfZqNxPC5s</t>
  </si>
  <si>
    <t>https://youtu.be/jUSk1-t1J1c</t>
  </si>
  <si>
    <t>The Paracast  May 15, 2016 — Preston Dennett</t>
  </si>
  <si>
    <t>Gene and Chris present Preston Dennett, author of “Not From Here” and other books on UFOs and paranormal subjects. In his latest work, he presents ten articles on different aspects of the UFO mystery. According to his bio: “Preston Dennett began investigating UFOs and the paranormal in 1986 when he discovered that his family, friends and co-workers were having dramatic unexplained encounters. Since then, he has interviewed hundreds of witnesses and investigated a wide variety of paranormal phenomena. He is a field investigator for the Mutual UFO Network (MUFON), a ghost hunter, a paranormal researcher, and the author of 17 books and more than 100 articles on UFOs and the paranormal.” And don’t miss a spirited debate involving Chris and Preston and also Gene.
The Paracast Copyright © 2002–2017 The Paracast LLC. For more episodes, visit: https://www.theparacast.com. Custom artwork from: http://absurdbydesign.com/.</t>
  </si>
  <si>
    <t>jUSk1-t1J1c</t>
  </si>
  <si>
    <t>2017 07 16</t>
  </si>
  <si>
    <t>https://youtu.be/09iqP7T3tM4</t>
  </si>
  <si>
    <t>The Paracast  May 8, 2016 — Erica Lukes with Greg Bishop</t>
  </si>
  <si>
    <t>Gene and guest co-host Greg Bishop, host of “Radio Misterioso,” present Erica Lukes, a UFO researcher who has been passionate about UFOs, abductions and the paranormal for her entire life. After a series of personal UFO sightings in 2013, Erica felt compelled to find out what was taking place in Utah. She took a more active role and joined MUFON, becoming a MUFON Field Investigator and then State Director for MUFON in Utah. Erica worked as an Associate Producer for the MUFON Communications team and was also part of the MUFON Experiencer Research Team. She is currently head of the Utah UFO Research Project, an organization dedicated to scientifically researching UAP.
The Paracast Copyright © 2002–2017 The Paracast LLC. For more episodes, visit: https://www.theparacast.com. Custom artwork from: http://absurdbydesign.com/.</t>
  </si>
  <si>
    <t>09iqP7T3tM4</t>
  </si>
  <si>
    <t>https://youtu.be/OsXYYY3_Pcg</t>
  </si>
  <si>
    <t>The Paracast  July 16, 2017 — Ron James</t>
  </si>
  <si>
    <t>Gene and documentary filmmaker Ron James are in debate mode. Ron is an accomplished figure in the field for his award-winning films and his TV Show "Bigger Questions."  He also runs MUFON television as an independent joint venture with MUFON. According to Ron: "There is a vision for the organization and the important role it can play in moving truth forward. MUFON is still the largest organization dedicated to the scientific understanding of the ET phenomenon in the free world." With MUFON in the crosshairs, dealing with several recent controversies, the group's future and the possibility of solving the UFO mystery are front and center.
The Paracast Copyright © 2002–2017 The Paracast LLC. For more episodes, visit: https://www.theparacast.com. Custom artwork from: http://absurdbydesign.com/.</t>
  </si>
  <si>
    <t>OsXYYY3_Pcg</t>
  </si>
  <si>
    <t>https://youtu.be/lmX5Tom0J8E</t>
  </si>
  <si>
    <t>The Paracast  May 22, 2016 — Kevin D. Randle</t>
  </si>
  <si>
    <t>Gene and Chris present a forthright discussion with Kevin D. Randle, a long-time UFO investigator who has taken a no-nonsense approach to investigating the mystery. You can always depend on Kevin to thoroughly investigate a report or a claim to find the facts. The discussion will include the latest on the various mysteries he’s probed over the years, with a special emphasis on the Roswell crash. How does this classic case stand up after a thorough probe of the existing evidence, which is being examined as a cold case? You’ll be surprised at his findings. Kevin is a retired lieutenant colonel who served in Vietnam as a helicopter pilot and in Iraq as a battalion intelligence officer. He began writing for UFO magazines and eventually moved onto books.
The Paracast Copyright © 2002–2017 The Paracast LLC. For more episodes, visit: https://www.theparacast.com. Custom artwork from: http://absurdbydesign.com/.</t>
  </si>
  <si>
    <t>lmX5Tom0J8E</t>
  </si>
  <si>
    <t>https://youtu.be/IZmlICr8E2E</t>
  </si>
  <si>
    <t>The Paracast  June 5, 2016 — Walter Bosley</t>
  </si>
  <si>
    <t>One of our favorite guests, Walter Bosley, returns for to discuss the historical record of breakaway civilizations and possible interactions with visitors from space over two thousand years ago. The focus will center on his latest book, “ORIGIN: The Nineteenth Century Emergence of the 20th Century Breakaway Civilizations.”  He’ll also examine the possibility that the crashed airship at Roswell, NM may have been sent by the hidden civilization that coexists with ours. And how do all those legends of hidden races dovetail with the legends of deros and teros from Richard Shaver? Walter is a blogger, former AFOSI agent and a former FBI counterintelligence specialist.
The Paracast Copyright © 2002–2017 The Paracast LLC. For more episodes, visit: https://www.theparacast.com. Custom artwork from: http://absurdbydesign.com/.</t>
  </si>
  <si>
    <t>IZmlICr8E2E</t>
  </si>
  <si>
    <t>https://youtu.be/d8DFtWFDbPc</t>
  </si>
  <si>
    <t>The Paracast  May 29, 2016 — Stanton T. Friedman</t>
  </si>
  <si>
    <t>He’s back. The dean of UFO researchers, Stanton T. Friedman, returns to The Paracast to discuss the full range of UFO-related issues, including the latest on Roswell, recent sightings, abductions and more. He’ll be asked how the key Roswell evidence has stood the test of time, whether there’s a compelling case for the Aztec UFO crash, and if the best UFO cases occurred decades ago, that more recent sightings may not as compelling in terms of evidence. Friedman is one of the key researchers into the Roswell crash and other events over the years, and has posited a strong case that the phenomenon is the result of extraterrestrials visiting Earth.
The Paracast Copyright © 2002–2017 The Paracast LLC. For more episodes, visit: https://www.theparacast.com. Custom artwork from: http://absurdbydesign.com/.</t>
  </si>
  <si>
    <t>d8DFtWFDbPc</t>
  </si>
  <si>
    <t>2017 07 15</t>
  </si>
  <si>
    <t>https://youtu.be/uCBF4fc3xT4</t>
  </si>
  <si>
    <t>The Paracast  June 12, 2016 — Col. John B. Alexander</t>
  </si>
  <si>
    <t>Gene and Chris present a return visit from  Col. John Alexander. As a cutting-edge theorist on UFOs and paranormal phenomena in general, his views stretch the boundaries of research.” His 2011 book, “UFOs: Myths, Conspiracies and Realities” featured a foreword from Dr. Jacques Vallee and a commentary from the late Tom Clancy. What a juxtaposition, and you’ll learn something about Clancy and his attitude towards UFOs. In addition to theorizing about our paranormal universe, “for the past six decades Dr. Alexander has been directly or indirectly involved in national security affairs. He wrote the seminal articles on non-lethal weapons and has authored studies on a wide variety of complex issues.” All in all, expect a wide-ranging discussion of the most important issues of the day.
The Paracast Copyright © 2002–2017 The Paracast LLC. For more episodes, visit: https://www.theparacast.com. Custom artwork from: http://absurdbydesign.com/.</t>
  </si>
  <si>
    <t>uCBF4fc3xT4</t>
  </si>
  <si>
    <t>https://youtu.be/OTsm7vMG0lc</t>
  </si>
  <si>
    <t>The Paracast  June 19, 2016 — Dr. Joseph P. Farrell with Walter Bosley</t>
  </si>
  <si>
    <t>Prolific paranormal author and commentator Dr. Joseph P. Farrell returns to The Paracast for a breakaway civilization roundtable. Does another civilization coexist with us on Earth, and what sort of influences do they have on our society? Can 9/11 and other tragedies be blamed on such outside influences? How about the present-day polarized political byplay? The discussion will include his recent books, such as, “The Grid of the Gods,” which focuses on ancient mysteries and the involvement of possible ETs. Author and former AFOSI agent and former FBI counterintelligence specialist Walter Bosley will join us as a member of the panel.
The Paracast Copyright © 2002–2017 The Paracast LLC. For more episodes, visit: https://www.theparacast.com. Custom artwork from: http://absurdbydesign.com/.</t>
  </si>
  <si>
    <t>OTsm7vMG0lc</t>
  </si>
  <si>
    <t>https://youtu.be/E3kYZ-syoXg</t>
  </si>
  <si>
    <t>The Paracast  June 26, 2016 — Robert Damon Schneck</t>
  </si>
  <si>
    <t>Gene and Chris present Robert Damon Schneck, author of ‘The Bye Bye Man And Other Strange-But-True Tales.” From the liner notes: “Here is the authentically terrifying, true-life story recounted by historian Robert Damon Schneck in a chapter of his classic underground collection of weird Americana, which formed the basis for the major motion picture, The Bye Bye Man. The movie is set for release worldwide on December 9, 2016. The discussion also includes “The President’s Vampire,” another chapter and the original title of the book, and sidesteps into the UFO and Shaver mysteries. Caution: Due to the lurid nature of the conversation in the final two segments, we suggest you not have a meal while listening. Robert will also be featured as a special guest on the accompanying episode of After The Paracast.
The Paracast Copyright © 2002–2017 The Paracast LLC. For more episodes, visit: https://www.theparacast.com. Custom artwork from: http://absurdbydesign.com/.</t>
  </si>
  <si>
    <t>E3kYZ-syoXg</t>
  </si>
  <si>
    <t>https://youtu.be/lgWqvS29hAM</t>
  </si>
  <si>
    <t>The Paracast  July 3, 2016 — Robert Robinson</t>
  </si>
  <si>
    <t>Gene and guest co-host Goggs Mackay present author Robert Robinson, who will take you on a fascinating “journey to adventure outside the box. Enter the exciting world of myths and monsters, the paranormal, extraterrestrials, lost treasures, and strange places. Enter the world of Legend Tripping and go on the ultimate family adventure.” According to Robert: “In my new book Legend Tripping: The Ultimate Adventure, I talk about going on day legend trips which are nothing more than visiting places that you only need a day to visit and explore like a museum or historical place.” This will be a fun-filled journey where you’ll also learn how to prepare for your excursions to explore the unknown.
The Paracast Copyright © 2002–2017 The Paracast LLC. For more episodes, visit: https://www.theparacast.com. Custom artwork from: http://absurdbydesign.com/.</t>
  </si>
  <si>
    <t>lgWqvS29hAM</t>
  </si>
  <si>
    <t>2017 07 14</t>
  </si>
  <si>
    <t>https://youtu.be/tKcoY2snUF8</t>
  </si>
  <si>
    <t>The Paracast  July 10, 2016 — Grant Cameron</t>
  </si>
  <si>
    <t>Gene and Chris take a long and hard look at U.S. Presidents, and what they might know about UFOs, with author Grant Cameron. His new book, “The Clinton UFO Storybook; ET Politics in the White House,” is certainly a perfect title for today’s highly charged political environment. What about the promises made by Bill and Hillary Clinton to get to the bottom of the UFO mystery? How did their close aide, John Pedesta, influence their decision to look into the subject? Podesta has a long interest in UFOs, having written the foreward to Leslie Kean’s best-seller, “UFOs: Generals, Pilots and Government Officials Go on the Record.” Cameron will also explore possible whistle blowers, and the prospects that we’ll see UFO disclosure in our lifetimes.
The Paracast Copyright © 2002–2017 The Paracast LLC. For more episodes, visit: https://www.theparacast.com. Custom artwork from: http://absurdbydesign.com/.</t>
  </si>
  <si>
    <t>tKcoY2snUF8</t>
  </si>
  <si>
    <t>https://youtu.be/UUu1kiEN8Kc</t>
  </si>
  <si>
    <t>The Paracast  July 17, 2016 — Shop Talk 2016 with Gene and Chris</t>
  </si>
  <si>
    <t>It’s shop talk time once again, as Gene and Chris take extra time to catch up on a host of subjects, including how to treat guests with wacky viewpoints, whether Chris is, of late, more accepting of a possible extraterrestrial solution to cattle mutilations, music and beliefs in UFOs, and strange sounds from time and space. Or from somewhere. We even include a few samples with which to assault your eyes. The discussion also focuses on upcoming guests, and there is, yes there are, a few moments of politically-related chatter and a response to people who prefer we not talk politics. After focusing on the harmful effects of trust funds on some of the rich and famous, Gene mentions his pal, the late Jim Moseley, and how he might have saved more of his fortune had he left well enough alone.
The Paracast Copyright © 2002–2017 The Paracast LLC. For more episodes, visit: https://www.theparacast.com. Custom artwork from: http://absurdbydesign.com/.</t>
  </si>
  <si>
    <t>UUu1kiEN8Kc</t>
  </si>
  <si>
    <t>https://youtu.be/DsE8RGpVAG8</t>
  </si>
  <si>
    <t>The Paracast  July 24, 2016 — Linda Godfrey</t>
  </si>
  <si>
    <t>Gene and Chris present a special return appearance by Linda Godfrey, author of “Monsters Among Us: An Exploration of Otherworldly Bigfoots, Wolfmen, Portals, Phantoms, and Odd Phenomena.” If you’ve ever heard an inexplicable bump in the night, caught a glimpse of a strange-looking someone (or something?) out of the corner of your eye, or seen an unusual craft dart across the sky before it vanishes without a trace, there’s only one person to call. Linda is the author of numerous books that offer rare reporting on bigfoot, werewolves, strange energy forms, and other bizarre beings—explores the mystical, legendary, and scientific angles of these creatures . . . and the surprising secret portals and doorways some may use to enter our world.
The Paracast Copyright © 2002–2017 The Paracast LLC. For more episodes, visit: https://www.theparacast.com. Custom artwork from: http://absurdbydesign.com/.</t>
  </si>
  <si>
    <t>DsE8RGpVAG8</t>
  </si>
  <si>
    <t>https://youtu.be/RfHJ7Sg9AX4</t>
  </si>
  <si>
    <t>The Paracast  July 31, 2016 — Marc Dantonio</t>
  </si>
  <si>
    <t>Gene and Chris are visited by Marc Dantonio, the chief photo and video analyst for the Mutual UFO Network (MUFON). In this episode, Marc wears his astronomer hat as he talks at length about the ongoing discovery of exoplanets, which orbit other star systems. As we continue to uncover evidence that some of these planets may be Earth-like, does that increase the possibility that life exists there? Would it be life as we know it? Can such discoveries lead us to finding proof that intelligent races are visiting Earth? Marc also explores the potential that humans may some day perfect some sort of warp drive, for faster-than-light travel across space. And what about across dimensions, through wormholes? Does that lead us to the potential for a stargate? You’ll also hear Marc describe his own paranormal encounters, and his views on UFO photos and videos.
The Paracast Copyright © 2002–2017 The Paracast LLC. For more episodes, visit: https://www.theparacast.com. Custom artwork from: http://absurdbydesign.com/.</t>
  </si>
  <si>
    <t>RfHJ7Sg9AX4</t>
  </si>
  <si>
    <t>https://youtu.be/wYxIyQchWmk</t>
  </si>
  <si>
    <t>The Paracast  August 7, 2016 — Listeners Sue and Ufology</t>
  </si>
  <si>
    <t>Gene and guest co-host Micah Hanks, of The Gralien Report, present a listener roundtable featuring Sue and Ufology, two of our long-time Paracast forum regulars. The wide-ranging discussion includes the touchy issue of politics and UFOs, and why the two are often considered together, personal experiences with possible MIBs, Micah’s extensive research into the legend of the Brown Mountain lights in the western part of North Carolina, and the controversy surrounding the Travis Walton contact case. The back-and-forth about the Walton case will cover the contradictory results of lie detector tests he took, and why some researchers have long been skeptical about the case.
The Paracast Copyright © 2002–2017 The Paracast LLC. For more episodes, visit: https://www.theparacast.com. Custom artwork from: http://absurdbydesign.com/.</t>
  </si>
  <si>
    <t>wYxIyQchWmk</t>
  </si>
  <si>
    <t>https://youtu.be/7wd_6NYh-lo</t>
  </si>
  <si>
    <t>The Paracast  August 14, 2016 — Walter Bosley with Alejandro Rojas</t>
  </si>
  <si>
    <t>If you need a wake-up call in the dog days of summer, there’s always the one and only Walter Bosley. He’s an  author, blogger, former AFOSI agent and a former FBI counterintelligence specialist. He has covered mass shootings, breakaway civilizations, lost civilizations and more. On this episode, Walter joins Gene and Chris to talk about pop culture, Star Trek and aliens, and today’s messy political environment and its possible relationship to the secret forces that may be in control of world events. We are joined by special guest Alejandro Rojas, of OpenMinds.tv, who engages in a spirited debate with Walter on the reality of breakaway civilizations.
The Paracast Copyright © 2002–2017 The Paracast LLC. For more episodes, visit: https://www.theparacast.com. Custom artwork from: http://absurdbydesign.com/.</t>
  </si>
  <si>
    <t>7wd_6NYh-lo</t>
  </si>
  <si>
    <t>https://youtu.be/hby-HRMkhl4</t>
  </si>
  <si>
    <t>The Paracast  August 21, 2016 — Paul Davids</t>
  </si>
  <si>
    <t>Gene and Chris present Renaissance Man Paul Davids, an author, artist, filmmaker and amazing story teller. His latest work is “An Atheist in Heaven,” a follow-on to the DVD “The Life After Death Project,” which is heavily focused on synchronicities. Paul will also talk, at length, about his friendship with Bill and Hillary Clinton, how he fed them UFO information over the years, and their reactions. He’ll also discuss his long-time friendship with the late sci-fi/fantasy/horror film fan/writer/editor Forrest J Ackerman. Paul will recount his study of possible attempts by Ackerman, a professed atheist, to communicate from beyond the grave. Gene will also reveal the time when, as a teenager, he hosted Ackerman at his parent’s apartment in Brooklyn, NY.
The Paracast Copyright © 2002–2017 The Paracast LLC. For more episodes, visit: https://www.theparacast.com. Custom artwork from: http://absurdbydesign.com/.</t>
  </si>
  <si>
    <t>hby-HRMkhl4</t>
  </si>
  <si>
    <t>2017 07 13</t>
  </si>
  <si>
    <t>https://youtu.be/QGMgQcajpjw</t>
  </si>
  <si>
    <t>The Paracast  August 28, 2016 — Greg Bishop</t>
  </si>
  <si>
    <t>When it comes to cutting-edge speculation about the paranormal, nobody does it better than Greg Bishop, of “Radio Misterioso,” so we’ve asked him to return to The Paracast for an open “shop talk” agenda. His latest book, “It Defies Language,” illustrated by Red Pill Junkie, is collection of essays about the UFO subject and related phenomena. During this session, Greg will talk about newly discovered exoplanets, and what form an intelligent race from outer space might take. The discussion moves to different species on Earth and their surprising displays of possibly advanced intelligence. Chris delivers an update on the San Luis Valley Camera Project, the paranormal event detection network.
The Paracast Copyright © 2002–2017 The Paracast LLC. For more episodes, visit: https://www.theparacast.com. Custom artwork from: http://absurdbydesign.com/.</t>
  </si>
  <si>
    <t>QGMgQcajpjw</t>
  </si>
  <si>
    <t>https://youtu.be/dMcATiZ1yVY</t>
  </si>
  <si>
    <t>The Paracast  September 4, 2016 — Dr. Robert Davis with Goggs Mackay</t>
  </si>
  <si>
    <t>Gene and guest co-host Goggs Mackay present Dr. Robert Davis, author of “The UFO Phenomenon: Should I Believe?” Robert Davis is an internationally recognized scientist in his field, and served as a professor at the State University of New York for over 30 years. He is a member of the Dr. Edgar Mitchell Foundation for Research into Extraterrestrial Encounters (FREE),” composed of many leading researchers from various disciplines.  The FREE website includes their initiatives, scholarly articles written by members of FREE, and the results of their ongoing research results obtained from over 2,500 individuals who report conscious recall of contact with UFOs and non-human intelligent beings. During this episode, Dr. Davis will address the outcomes of their preliminary research results and associated theories and implications for future research.
The Paracast Copyright © 2002–2017 The Paracast LLC. For more episodes, visit: https://www.theparacast.com. Custom artwork from: http://absurdbydesign.com/.</t>
  </si>
  <si>
    <t>dMcATiZ1yVY</t>
  </si>
  <si>
    <t>https://youtu.be/Y5m_0yA9uPw</t>
  </si>
  <si>
    <t>The Paracast  September 11, 2016 — David Weatherly and Lyle Blackburn</t>
  </si>
  <si>
    <t>Gene and Chris bring back two noted Bigfoot researchers — David Weatherly and Lyle Blackburn. Both are contributing authors in Wood Knocks, a new yearly journal covering Bigfoot research and investigations, which is being published by Weatherly’s publishing company. Both have been on the show before and are considered two of our top cryptozoological researchers. David is also considered a leading “Black-eyed Kids” researcher and Lyle (on his Paracast appearance in 2014) spoke about “Lizard Men” sightings. This episode is designed to bring you up to date on cutting-edge work in these fields.
The Paracast Copyright © 2002–2017 The Paracast LLC. For more episodes, visit: https://www.theparacast.com. Custom artwork from: http://absurdbydesign.com/.</t>
  </si>
  <si>
    <t>Y5m_0yA9uPw</t>
  </si>
  <si>
    <t>https://youtu.be/QYeAaCwKTx0</t>
  </si>
  <si>
    <t>The Paracast  October 2, 2016 — Ardy Sixkiller Clarke</t>
  </si>
  <si>
    <t>Gene and Chris present Ardy Sixkiller Clarke, everyone’s favorite compiler of Sky People/Star People Native American tales. Her latest book, More Encounters with Star People: Urban American Indians Tell Their Stories, takes us from the Reservations out into the world-at-large for more entertaining tales of contact and intrigue. “[It] details the UFO stories of American Indians who live off the reservation. One intriguing difference between the two groups: There were more cases of physical evidence presented to back up the testimony of urban American Indians. As with her first book, this volume not only recounts their encounters, but the recounting itself becomes part of the story. [Dr. Clarke] is a professor emeritus at Montana State University and reveals herself as part UFO investigator, part journalist, part therapist, and part friend.”
The Paracast Copyright © 2002–2017 The Paracast LLC. For more episodes, visit: https://www.theparacast.com. Custom artwork from: http://absurdbydesign.com/.</t>
  </si>
  <si>
    <t>QYeAaCwKTx0</t>
  </si>
  <si>
    <t>https://youtu.be/6SQl392un0c</t>
  </si>
  <si>
    <t>The Paracast  September 18, 2016 — Shop Talk with Gene, Chris and Goggs</t>
  </si>
  <si>
    <t>Gene and Chris talk shop with forum moderator Goggs Mackay along for the ride. Chris wonders why all the data from a decade’s worth of San Luis Valley research that he’s submitted to MUFON and NIDS (National Institute for Discovery Science) has not received an acknowledgement — or a thank you. He discusses some of the amazing phenomena he’s investigated, cases that have yet to become part of the UFO lexicon. And what about disclosure advocates such as Stephen Bassett? Can we ever really understand the true source behind UFOs? Could we even wrap our heads around or do we have language to describe what it’s really all about? What about communicating with aliens that do not look or think in a way that even resembles what we humans understand?
The Paracast Copyright © 2002–2017 The Paracast LLC. For more episodes, visit: https://www.theparacast.com. Custom artwork from: http://absurdbydesign.com/.</t>
  </si>
  <si>
    <t>6SQl392un0c</t>
  </si>
  <si>
    <t>https://youtu.be/7YYqE7APjRk</t>
  </si>
  <si>
    <t>The Paracast  September 25, 2016 — Stanton T. Friedman and Kathleen Marden</t>
  </si>
  <si>
    <t>Gene and Chris welcome veteran UFO researchers Stanton T. Friedman and Kathleen Marden, authors of “Fact, Fiction and Flying Saucers,” which is subtitled, “The Truth Behind the Misinformation, Distortion, and Derision by Debunkers, Government Agencies, and Conspiracy Conmen.” The book traces the origins of the government’s ongoing conspiracy to debunk UFO sightings in order to hide the truth about the phenomenon. The book focuses on three of the most famous — or infamous — debunkers, astronomer Dr. Howard Menzel, aviation journalist Philip Klass, and Dr. Edward Condon, a nuclear physicist, and how they attempted to obscure the truth with casual dismissals of some of the most significant evidence.
The Paracast Copyright © 2002–2017 The Paracast LLC. For more episodes, visit: https://www.theparacast.com. Custom artwork from: http://absurdbydesign.com/.</t>
  </si>
  <si>
    <t>7YYqE7APjRk</t>
  </si>
  <si>
    <t>2017 07 12</t>
  </si>
  <si>
    <t>https://youtu.be/9fGLGwfkhQg</t>
  </si>
  <si>
    <t>The Paracast  October 9, 2016 — Jeffrey Mishlove Ph.D.</t>
  </si>
  <si>
    <t>Gene and Chris present Jeffrey Mishlove Ph.D, the author of many books and is considered one of the world’s leading experts on the subject of human consciousness. Best known for his encyclopedic volume titled: The Roots of Consciousness, this classic, written in 1975, is considered to be one the best, if not the best, book ever written on the subject of human consciousness and is one of Chris O’Brien’s favorite books in his library. Mishlove is currently director of the Intuition Network, an organization dedicated to helping create a world in which all people are encouraged to cultivate their inner, intuitive resources. He also serves as program dean of the University of Philosophical Research.
The Paracast Copyright © 2002–2017 The Paracast LLC. For more episodes, visit: https://www.theparacast.com. Custom artwork from: http://absurdbydesign.com/.</t>
  </si>
  <si>
    <t>9fGLGwfkhQg</t>
  </si>
  <si>
    <t>https://youtu.be/PYWVRRP6gKs</t>
  </si>
  <si>
    <t>The Paracast  October 16, 2016 — Joshua Cutchin</t>
  </si>
  <si>
    <t>Fortean researcher Joshua Cutchin returns to The Paracast to discuss his latest book, “The Brimestone Deceit.” In Greg Bishop’s review of the book, he says, “The Brimstone Deceit can rightly be called an instant classic because it articulates a refreshingly original approach to the paranormal and more importantly, how witnesses interpret their experiences. Joshua Cutchin carefully builds his case with fascinating, startling, and entertaining accounts from throughout history to show us that when it comes to UFOs, Bigfoot, and other High Strangeness, the nose may really know what has been knocking at our doors for millennia.”
The Paracast Copyright © 2002–2017 The Paracast LLC. For more episodes, visit: https://www.theparacast.com. Custom artwork from: http://absurdbydesign.com/.</t>
  </si>
  <si>
    <t>PYWVRRP6gKs</t>
  </si>
  <si>
    <t>https://youtu.be/SN8n9i0WrBs</t>
  </si>
  <si>
    <t>The Paracast  October 23, 2016 — Gary Lachman</t>
  </si>
  <si>
    <t>Fans of 70s and 80s rock might recall the name Gary Lachman, or his stage name, Gary Valentine, who was a founding member of Blondie, but left the band before it hit the big time. Since leaving show business, Gary has become “the author of more than a dozen books on the meeting ground between consciousness, culture, and the western inner tradition.” His latest work is entitled, “Beyond the Robot: The Life and Work of Colin Wilson,” about someone regarded as “one of the most underrated and defiant scholars of the 20th century.” Gary will also offer some insights into his musical career, New York’s rock scene in the late 1970s, and the interest of rock musicians in mystic subjects.
The Paracast Copyright © 2002–2017 The Paracast LLC. For more episodes, visit: https://www.theparacast.com. Custom artwork from: http://absurdbydesign.com/.</t>
  </si>
  <si>
    <t>SN8n9i0WrBs</t>
  </si>
  <si>
    <t>https://youtu.be/pBY7Oi6pGr0</t>
  </si>
  <si>
    <t>The Paracast  October 30, 2016 — Chris Rutkowski with Guest Co-host Greg Bishop</t>
  </si>
  <si>
    <t>Gene and guest co-host Greg Bishop, of “Radio Misterioso,” present noted Canadian UFO researcher Chris Rutkowski with a UFO sighting update. For Halloween, he’ll also focus on “ghosts and UFOs,” and where there are, in fact, actual differences, or if they are actually two manifestations of the same phenomenon. He’ll also cover his articles on the dangers of UFO fandom, and what Canadians actually believe about UFOs. Says his bio: “Chris Rutkowski, BSc, MEd, is a Canadian science writer and educator, with a background in astronomy but with a passion for teaching science concepts to children and adults. Since the mid-1970s, he also has been studying reports of UFOs and writing about his investigations and research.”
The Paracast Copyright © 2002–2017 The Paracast LLC. For more episodes, visit: https://www.theparacast.com. Custom artwork from: http://absurdbydesign.com/.</t>
  </si>
  <si>
    <t>pBY7Oi6pGr0</t>
  </si>
  <si>
    <t>2017 07 11</t>
  </si>
  <si>
    <t>https://youtu.be/u1JXt-xB6VA</t>
  </si>
  <si>
    <t>The Paracast  November 6, 2016 — Michael Esposito</t>
  </si>
  <si>
    <t>Gene and Chris present research associate and sonic sculpturer Michael Esposito. Chris and Michael collaborated on an album titled Medea last year, have worked together on various haunted site investigations in three states since 2005, and were involved in the 2006 documentary Dead Whisper that Chris co-produced with Ronald James. Over the years, under the Phantom Airwaves Institution, Michael has participated in hundreds of paranormal investigations all over the world. He has conducted extensive research at many active locations and has developed a great deal of unique theory and devised many unique experiments within the field of Electronic Voice Phenomena (EVP). You’ll hear some of these exclusive recordings, and the full collection will be made available exclusively to subscribers of The Paracast+.
The Paracast Copyright © 2002–2017 The Paracast LLC. For more episodes, visit: https://www.theparacast.com. Custom artwork from: http://absurdbydesign.com/.</t>
  </si>
  <si>
    <t>u1JXt-xB6VA</t>
  </si>
  <si>
    <t>https://youtu.be/x0ZnT2KU-ow</t>
  </si>
  <si>
    <t>The Paracast  November 13, 2016 — Bob Zanotti with Goggs Mackay</t>
  </si>
  <si>
    <t>A special “open mic” episode featuring Gene, forum moderator Goggs Mackay, and old school paranormal broadcaster and Paracast announcer Bob Zanotti. So was Debbie Harry, of Blondie, reincarnated from a diva of the 1920s? What about UFO disclosure, and does the fact that Hillary Clinton, who claimed an interest in UFOs, was defeated make a difference? Why do Presidents fail to make good on their promises to find answers to the UFO mystery? Does the military really know what’s going on with UFOs? The discussion moves to the possibility of conventional explanations for such early cases as the Kenneth Arnold sighting and Roswell. Gene and Bob talk about the old days in paranormal talk radio, and some of the characters they interviewed, such as Yonah Fortner and John J. Robinson.
The Paracast Copyright © 2002–2017 The Paracast LLC. For more episodes, visit: https://www.theparacast.com. Custom artwork from: http://absurdbydesign.com/.</t>
  </si>
  <si>
    <t>x0ZnT2KU-ow</t>
  </si>
  <si>
    <t>https://youtu.be/60Os9qOgENo</t>
  </si>
  <si>
    <t>The Paracast  November 20, 2016 — Jan Harzan with Goggs Mackay</t>
  </si>
  <si>
    <t>Gene and guest co-host Goggs Mackay welcome Jan Harzan, Executive Director for MUFON, the Mutual UFO Network. Harzan has been interested in UFO for years, the result of a significant sighting when he was a child. He is a retired IBM executive, and previously headed the Orange County, CA MUFON chapter for 18 years as the State Section Director. During this wide-ranging discussion, he’ll provide an overview of the state of UFO research, possible solutions to the mystery that go beyond spaceships from other worlds, the possibilities for disclosure, what a President might or might not know about UFOs, and how secrecy can be kept for decades. (Note: The interview continues on the November 20th episode of After The Paracast, a special feature of The Paracast+.)
The Paracast Copyright © 2002–2017 The Paracast LLC. For more episodes, visit: https://www.theparacast.com. Custom artwork from: http://absurdbydesign.com/.</t>
  </si>
  <si>
    <t>60Os9qOgENo</t>
  </si>
  <si>
    <t>https://youtu.be/dUDMi1m0wdI</t>
  </si>
  <si>
    <t>The Paracast  November 27, 2016 — Paul Kimball</t>
  </si>
  <si>
    <t>Paul Kimball returns to The Paracast to catch up with Gene and Chris. The discussion covers a wide range of topics that include an historical perspective of UFO research and UFO belief systems, along with the differing opinions of Paul and Chris on cattle mutilations. Paul will also begin a discussion on synchronicity. Politics are discussed, but briefly. Paul Andrew Kimball is a Canadian film and television producer, writer and director who resides in Halifax, Nova Scotia. His projects include several documentary films about UFOs and the “Other Side of Truth” paranormal podcast. This interview continues on this week’s episode of After The Paracast, an exclusive feature of The Paracast+.
The Paracast Copyright © 2002–2017 The Paracast LLC. For more episodes, visit: https://www.theparacast.com. Custom artwork from: http://absurdbydesign.com/.</t>
  </si>
  <si>
    <t>dUDMi1m0wdI</t>
  </si>
  <si>
    <t>https://youtu.be/hSZjHTSTja0</t>
  </si>
  <si>
    <t>The Paracast  December 4, 2016 — Philip Mantle</t>
  </si>
  <si>
    <t>Gene and Chris present noted Ufologist Philip Mantle. His interest in UFO research began in 1979 when he joined the British UFO Research Association (BUFORA), and Yorkshire UFO Society (YUFOS), and he is considered one of the UK’s top experts. Philip is well known for doggedly tackling the “Alien Autopsy” controversy, quickly becoming the top investigator into this strangely-curious affair that took place in the late summer of 1995. He has written the definitive book on the subject, Alien Autopsy Inquest, along with a number of other books. In addition, Philip and his colleague, Paul Stonehill, are considered to be the top researchers of Russian UFO cases.
The Paracast Copyright © 2002–2017 The Paracast LLC. For more episodes, visit: https://www.theparacast.com. Custom artwork from: http://absurdbydesign.com/.</t>
  </si>
  <si>
    <t>hSZjHTSTja0</t>
  </si>
  <si>
    <t>https://youtu.be/AnM2yj0G_FM</t>
  </si>
  <si>
    <t>The Paracast  December 11, 2016 — Nick Redfern</t>
  </si>
  <si>
    <t>December 11, 2016 — Nick Redfern
Gene and Chris present a return appearance from very prolific author Nick Redfern. His recent books include, “Women in Black: The Creepy Companions of the Mysterious M.I.B.” and “Immortality of the Gods.” Nick will discuss those strange and sometimes barely-human visitors, who often appear in the aftermath of a paranormal event. Nick is originally from the UK and has lived in the U.S. for 17 years (just outside Dallas, Texas). His other books include “The Monster Book,” “Nessie,” “Chupacabra Road Trip,” and his latest, “Immortality of the Gods.”</t>
  </si>
  <si>
    <t>AnM2yj0G_FM</t>
  </si>
  <si>
    <t>2017 07 10</t>
  </si>
  <si>
    <t>https://youtu.be/I4LVUOFzV2E</t>
  </si>
  <si>
    <t>The Paracast  December 18, 2016 — Dr. Jeffrey Meldrum</t>
  </si>
  <si>
    <t>Class is in session. Gene and Chris present a rare appearance by Dr. Jeffrey Meldrum, one of the few academics seriously researching such strange creatures as Bigfoot. Jeffrey received his B.S. in zoology specializing in vertebrate locomotion at Brigham Young University (BYU) in 1982, his M.S. at BYU in 1984 and a Ph.D. in anatomical sciences, with an emphasis in biological anthropology, from Stony Brook University in 1989 (then referred to as State University of New York at Stony Brook). He has published numerous academic papers ranging from vertebrate evolutionary morphology, the emergence of bipedal locomotion in modern humans and Sasquatch (Bigfoot), and is a co-editor of a series of books on paleontology.
The Paracast Copyright © 2002–2017 The Paracast LLC. For more episodes, visit: https://www.theparacast.com. Custom artwork from: http://absurdbydesign.com/.</t>
  </si>
  <si>
    <t>I4LVUOFzV2E</t>
  </si>
  <si>
    <t>https://youtu.be/q7pjhdi9IWQ</t>
  </si>
  <si>
    <t>The Paracast  December 25, 2016 — Cynthia Hart-Button</t>
  </si>
  <si>
    <t>For a change of pace, Gene and Chris present Cynthia Hart-Button, who has been a spiritual, business, and personal consultant for over 40 years. She is founder and president of the Sacred World Peace Church and Alliance, and the White Bison Association. Cynthia and her husband Charles are the caretakers of the herd of white bison in Ukiah, CA. She has been recognized for her intuitive knowing and psychic abilities. Through her seminars, workshops, lectures, and private personal and business consultations, she shares he knowledge of metaphysical truths and spiritual insights. She will be asked towards the end of the episode to apply her expertise in analyzing a certain radio talk show host by the name of Gene Steinberg.
The Paracast Copyright © 2002–2017 The Paracast LLC. For more episodes, visit: https://www.theparacast.com. Custom artwork from: http://absurdbydesign.com/.</t>
  </si>
  <si>
    <t>q7pjhdi9IWQ</t>
  </si>
  <si>
    <t>https://youtu.be/AglJz611EVs</t>
  </si>
  <si>
    <t>The Paracast  February 19, 2012 — Lou Farish Remembered with Clark, Hilberg, Sutherly and Talbott</t>
  </si>
  <si>
    <t>Gene and Chris present a special UFO roundtable to observe the life and accomplishments of the late UFO researcher, Lou Farish. The guest list includes UFO historian Jerome Clark, author of such works as “The UFO Encyclopedia,” long-time researcher Rick R. Hilberg, Curt Sutherly, author of “UFO Mysteries: A Reporter Seeks the Truth,” and crop circle researcher Nancy Talbott, from the BLT Research Team.
The Paracast Copyright © 2002–2017 The Paracast LLC. For more episodes, visit: https://www.theparacast.com. Custom artwork from: http://absurdbydesign.com/.</t>
  </si>
  <si>
    <t>AglJz611EVs</t>
  </si>
  <si>
    <t>https://youtu.be/eOZx5ZJPbeM</t>
  </si>
  <si>
    <t>The Paracast  January 27, 2013 — Roundtable  Goggsmackay, Pixelsmith, Sandanfire, and Ufology</t>
  </si>
  <si>
    <t>Gene and Chris present a special roundtable discussion featuring four long-time listeners who have been active participants in our forums, known by their member names: Gordon (Goggsmackay) Dean (Pixelsmith), Jeff (Sandanfire), and Randall (Ufology). We’ll focus on their views about the best/worst shows, personal paranormal experiences, and they’ll even get a chance to ask us a question or two.
The Paracast Copyright © 2002–2017 The Paracast LLC. For more episodes, visit: https://www.theparacast.com. Custom artwork from: http://absurdbydesign.com/.</t>
  </si>
  <si>
    <t>eOZx5ZJPbeM</t>
  </si>
  <si>
    <t>https://youtu.be/l6wEk0A2KTE</t>
  </si>
  <si>
    <t>The Paracast  November 25, 2012 — Jim Moseley Memorial Episode</t>
  </si>
  <si>
    <t>Gene and Chris remember Jim Moseley, the UFO field’s court jester and editor of “Saucer Smear,” who died on November 16. His close friends join us with their anecdotes about Jim’s amazing life, including Tim Beckley, Jerome Clark, T. Allen Greenfield, Geneva Hagen, and Bob Zanotti.</t>
  </si>
  <si>
    <t>l6wEk0A2KTE</t>
  </si>
  <si>
    <t>2017 07 09</t>
  </si>
  <si>
    <t>https://youtu.be/i2psKOBNBl8</t>
  </si>
  <si>
    <t>The Paracast  September 29, 2013 — Listener Roundtable with Goggs Mackay and Mike Jones</t>
  </si>
  <si>
    <t>Gene and Chris present another listener roundtable that features two of our most prolific and knowledgeable posters, which include forum moderator Goggs Mackay and long-time forum member Mike Jones (“mike”). We’ll focus heavily on what’s wrong with paranormal research, and why a new paradigm of investigation should be considered. We’ll also discuss the influences of sci-fi on the UFO field and popular culture.
The Paracast Copyright © 2002–2017 The Paracast LLC. For more episodes, visit: https://www.theparacast.com. Custom artwork from: http://absurdbydesign.com/.</t>
  </si>
  <si>
    <t>i2psKOBNBl8</t>
  </si>
  <si>
    <t>https://youtu.be/Usxdi7YtgXw</t>
  </si>
  <si>
    <t>The Paracast  July 9, 2017 — Dr. Joseph G. Buchman with Goggs Mackay</t>
  </si>
  <si>
    <t>Gene, Chris and special guest co-host Goggs Mackay present Dr. Joseph G. Buchman, who recounts his fascinating odyssey through the highways and byways of UFO research over the years. He also talks extensively as to how he connected his interest in UFOs with his interest in libertarian politics, and his efforts to help organize the Citizens Hearing on Disclosure, in 2013, which featured ex-members of the U.S. Congress and Senate. Says Chris about Dr. Buchman "He's really bright, articulate, up to speed and has a fun, wry sense of humor. Plus, he speaks fluent Paracast." And. no, this episode is not about politics.
The Paracast Copyright © 2002–2017 The Paracast LLC. For more episodes, visit: https://www.theparacast.com. Custom artwork from: http://absurdbydesign.com/.</t>
  </si>
  <si>
    <t>Usxdi7YtgXw</t>
  </si>
  <si>
    <t>https://youtu.be/qq4BnXyenlw</t>
  </si>
  <si>
    <t>The Paracast  April 26, 2015 — We Remember Tom Adams with David Perkins</t>
  </si>
  <si>
    <t>The Paracast conducts a memorial roundtable remembering the life, times and influence of paranormal investigator Tom Adams. He was one of Chris O’Brien’s most important early mentors when he began my investigation of the San Luis Valley. We lost Tom last summer and his death was not made known to the research community until early April of this year. This episode features longtime Adams’ friend and colleague, David Perkins. Perkins, who does not normally do any radio shows, was one of the first cattle mutilation researchers back in the mid-1970s.
The Paracast Copyright © 2002–2017 The Paracast LLC. For more episodes, visit: https://www.theparacast.com. Custom artwork from: http://absurdbydesign.com/.</t>
  </si>
  <si>
    <t>qq4BnXyenlw</t>
  </si>
  <si>
    <t>https://youtu.be/pPU8uFahbo4</t>
  </si>
  <si>
    <t>The Paracast  April 13, 2014 — Listener Roundtable with HoJack, Sentry and Ufology</t>
  </si>
  <si>
    <t>Gene and Chris conduct a special listener roundtable, featuring three regular listeners of the show whom you might recognize from our forums. You’ll hear from HoJack (Howard Jackson), Sentry (Curt Collins) and Ufology (J. Randall Murphy). This will be a wide-ranging discussion about personal experiences, the impact of UFO abductions, the state of the field and a lot more.
The Paracast Copyright © 2002–2017 The Paracast LLC. For more episodes, visit: https://www.theparacast.com. Custom artwork from: http://absurdbydesign.com/.</t>
  </si>
  <si>
    <t>pPU8uFahbo4</t>
  </si>
  <si>
    <t>2017 07 08</t>
  </si>
  <si>
    <t>https://youtu.be/-RyOu0XyJZE</t>
  </si>
  <si>
    <t>The Paracast  July 26, 2015 — Shop Talk with Don Ecker, Curt Collins and Goggs Mackay</t>
  </si>
  <si>
    <t>Gene and Chris present a special shop talk/listener roundtable episode featuring Don Ecker, of the “Dark Matters” radio show, and forum regulars Curt Collins and Goggs Mackay. The bill of fare is wide-ranging, including the state of the UFO field, disclosure, and a major emphasis on lunar mysteries. Why did we stop landing people on the moon? The discussion will also include focus on other solar system mysteries, and the discovery of “Earth 2.0,” Kepler-452b, a larger “Goldilocks” planet that’s approximately 1,400 light years away from Earth.
The Paracast Copyright © 2002–2017 The Paracast LLC. For more episodes, visit: https://www.theparacast.com. Custom artwork from: http://absurdbydesign.com/.</t>
  </si>
  <si>
    <t>-RyOu0XyJZE</t>
  </si>
  <si>
    <t>https://youtu.be/60czg9nHzyg</t>
  </si>
  <si>
    <t>The Paracast  March 6, 2016  Listener Roundtable with Stonehart, Sue and Ufology</t>
  </si>
  <si>
    <t>Our listeners are just amazing, so we’re proud to present yet another Listener Roundtable, this time featuring such popular forum regulars as Stonehart (Dave), Sue and Ufology (Randall). The discussion ranges from the state of UFO and paranormal research, and why women are less apt to listen and participate in paranormal forums or attend conventions. You’ll hear about personal case histories, views about such controversial issues as UFO abductions, not to mention musical tastes, and even whether some psychics have genuine paranormal powers. Our guest panel also answers your questions.
The Paracast Copyright © 2002–2017 The Paracast LLC. For more episodes, visit: https://www.theparacast.com. Custom artwork from: http://absurdbydesign.com/.</t>
  </si>
  <si>
    <t>60czg9nHzyg</t>
  </si>
  <si>
    <t>https://youtu.be/-EbYfPwdRoM</t>
  </si>
  <si>
    <t>The Paracast  January 1, 2017 — Sean Correia of Anonymous Uprising</t>
  </si>
  <si>
    <t>Gene and Chris present a visit with entrepreneur Sean Correia, who is involved in a venture known as Anonymous Uprising, which is currently running a crowd-sourcing program to raise funds to attempt ET contact. During this episode, Sean will provide details of this project, which is preparing to launch the world’s first open source, constantly refined, extraterrestrial contact protocols. Sean Correia is the Owner of Phalanx Security Group, or PSG, which provides security services to domestic clients. He’s also Senior Partner of Phalanx Ventures, which deploys the services of multiple subject matter experts and analysts who can help companies substantiate their value proposition to the marketplace.
The Paracast Copyright © 2002–2017 The Paracast LLC. For more episodes, visit: https://www.theparacast.com. Custom artwork from: http://absurdbydesign.com/.</t>
  </si>
  <si>
    <t>-EbYfPwdRoM</t>
  </si>
  <si>
    <t>https://youtu.be/nv304fkIBGg</t>
  </si>
  <si>
    <t>The Paracast  April 24, 2016 — MIB Roundtable with Nick Redfern &amp; Greg Bishop</t>
  </si>
  <si>
    <t>Gene and Chris observe the passing of Albert K. Bender, once a UFO researcher who was instrumental in establishing the legend of the Men In Black in the early 1950s, a topic that has infused our popular culture and resulted in three blockbuster sci-fi films starring Will Smith and Tommy Lee Jones. The guest panel includes Nick Redfern, a prolific author of books on UFOs and the paranormal, some of which have focused on the MIB, and cutting-edge commentator Greg Bishop, of “Radio Misterioso,” Greg’s book of essays on all things paranormal, “It Defies Language,” includes a foreword from Nick and illustrations from blogger Red Pill Junkie.
The Paracast Copyright © 2002–2017 The Paracast LLC. For more episodes, visit: https://www.theparacast.com. Custom artwork from: http://absurdbydesign.com/.</t>
  </si>
  <si>
    <t>nv304fkIBGg</t>
  </si>
  <si>
    <t>2017 07 07</t>
  </si>
  <si>
    <t>https://youtu.be/elViaDdQuH8</t>
  </si>
  <si>
    <t>The Paracast  January 8, 2017 — Erica Lukes</t>
  </si>
  <si>
    <t>Gene and Chris present Erica Lukes, who is making a return visit to The Paracast to cover some of the recent pressing issues in which she played a part. We’ll also be covering the ever-present question of why more women aren’t involved in the UFO field. Erica Lukes’ passion for the subject of Unidentified Flying Objects dates back to her early childhood. After a series of personal UFO sightings in 2013, however, Erica felt compelled to find out what was taking place in her home state of Utah. She is currently researching historical and current sightings in Utah and is the Communications Director of the International Association of UAP Researchers. Erica hosts a weekly show on KCOR called “UFO Classified.”
The Paracast Copyright © 2002–2017 The Paracast LLC. For more episodes, visit: https://www.theparacast.com. Custom artwork from: http://absurdbydesign.com/.</t>
  </si>
  <si>
    <t>elViaDdQuH8</t>
  </si>
  <si>
    <t>https://youtu.be/aO7319cVXvU</t>
  </si>
  <si>
    <t>The Paracast  January 15, 2017 — Kevin D. Randle with Erica Lukes and Goggs Mackay</t>
  </si>
  <si>
    <t>After over 30 years researching the case, Kevin D. Randle’s recent book, “Roswell in the 21st Century,” may be the definitive work on the subject. With hundreds of listed references and a long bibliography, he has clearly done his research to separate truth from the fiction in this legendary case. He has found that some of the Roswell claims, such as the existence of alien bodies, to be less compelling upon reinvestigation, and you’ll find out why. And what about those controversial MJ-12 documents? Kevin D. Randle is a retired soldier, and a prolific science fact and science fiction writer. This episode features guest co-host Erica Lukes and forum moderator Goggs Mackay.
The Paracast Copyright © 2002–2017 The Paracast LLC. For more episodes, visit: https://www.theparacast.com. Custom artwork from: http://absurdbydesign.com/.</t>
  </si>
  <si>
    <t>aO7319cVXvU</t>
  </si>
  <si>
    <t>https://youtu.be/af5jgDTvGmE</t>
  </si>
  <si>
    <t>The Paracast  January 22, 2017  Alejandro Rojas and Robert Powell with Goggs Mackay</t>
  </si>
  <si>
    <t>Gene and Chris present a double-header. First up is Alejandro Rojas, of  OpenMinds.tv, as we catch up on recent UFO cases. Alejandro also offers a preview of the International UFO Congress, which will be held February 15-17, 2017 in Fountain Hills, AZ. Part II of the episode features Robert Powell, MUFON’s Director of Research and head of their Science Review Board. He is one of two authors of the detailed radar/witness report on the “Stephenville Lights” as well as the SCU report “UAP: 2013 Aguadilla, Puerto Rico”. Robert is also a member of the Society for Scientific Exploration, the UFODATA project, and the National Space Society. This episode also features forum moderator Goggs Mackay.
The Paracast Copyright © 2002–2017 The Paracast LLC. For more episodes, visit: https://www.theparacast.com. Custom artwork from: http://absurdbydesign.com/.</t>
  </si>
  <si>
    <t>af5jgDTvGmE</t>
  </si>
  <si>
    <t>https://youtu.be/0i8OFrEZtAc</t>
  </si>
  <si>
    <t>The Paracast  January 29, 2017 — Joshua P. Warren</t>
  </si>
  <si>
    <t>Gene and Chris present paranormal investigator Joshua P. Warren, who is producing a live, interactive paranormal investigator certification course covering spirits, UFOs, cryptids, ESP, magick and more, which he’s offering online on a one-time basis. The discussion focuses heavily on such topics as the nature of reality, whether we could even recognize the presence of aliens and their spacecraft, and ancient astronauts, the possibility that extraterrestrials visited Earth and interacted with humans more than two thousand years ago. Warren will also describe the possible benefits of the so-called “wishing machine,” a radionics device, as Gene volunteers to test one and report the results to listeners.
The Paracast Copyright © 2002–2017 The Paracast LLC. For more episodes, visit: https://www.theparacast.com. Custom artwork from: http://absurdbydesign.com/.</t>
  </si>
  <si>
    <t>0i8OFrEZtAc</t>
  </si>
  <si>
    <t>https://youtu.be/0kYDDrg1L6M</t>
  </si>
  <si>
    <t>The Paracast  February 5, 2017 — Don Ecker</t>
  </si>
  <si>
    <t>Gene and Chris present a return appearance from our favorite UFO curmudgeon, Don Ecker. During this episode, Don will catch up on UFO lore, incredible lunar mysteries, the sighings he’s looked into, the hoaxes he’s exposed, some of the curious characters he’s run across. Don is the host of the one and original “Dark Matters” radio show. Accept no substitutes; the name has been used by other shows and sites. In addition to hosting radio shows about UFOs, Don and his wife Vicki Ecker were the former editors and publishers of America’s UFO Magazine, which was available on the newsstands for a number of years.
The Paracast Copyright © 2002–2017 The Paracast LLC. For more episodes, visit: https://www.theparacast.com. Custom artwork from: http://absurdbydesign.com/.</t>
  </si>
  <si>
    <t>0kYDDrg1L6M</t>
  </si>
  <si>
    <t>2017 07 06</t>
  </si>
  <si>
    <t>https://youtu.be/JOmaFs-ZKh4</t>
  </si>
  <si>
    <t>The Paracast  February 12, 2017 — Micah Hanks</t>
  </si>
  <si>
    <t>Researcher Micah Hanks, of The Gralien Report, returns to discuss strange objects in orbit around the Earth that were being seen during the golden age of Ufology. Researcher Donald E. Keyhoe believed some of these were “alien motherships”; Micah will look at how the discoverer of Pluto became involved in determining what these objects were, as well as the peculiar search for Earth’s second moon, and the continuing search for “moonlets” today. Over the years, mystery objects in Earth orbit have helped promote the belief in what is known as “The Black Knight Satellite,” a hypothetical alien probe that has monitored Earth for 13,000 years. Micah explains the scientific discoveries behind this modern legend, which have built onto a mythos over the years.
The Paracast Copyright © 2002–2017 The Paracast LLC. For more episodes, visit: https://www.theparacast.com. Custom artwork from: http://absurdbydesign.com/.</t>
  </si>
  <si>
    <t>JOmaFs-ZKh4</t>
  </si>
  <si>
    <t>https://youtu.be/6TBYFbM_7mY</t>
  </si>
  <si>
    <t>The Paracast  February 19, 2017 — Robert Schroeder</t>
  </si>
  <si>
    <t>Gene and guest-co host Goggs Mackay interview Robert Schroeder, author of “Solving the UFO Enigma: How Modern Physics is Revealing the Technology of UFOs.” So if UFOs are real an extraterrestrial, just how do they perform amazing stunts of maneuverability? What can we learn about advancing our own understanding of physics and possible propulsion systems for future spacecraft? It’s going to be a fascinating journey to the frontiers of science. According to Robert: “I retired a few years ago from Hewlett-Packard after 26 years in operations and product management…I’ve done talks at Phoenix MUFON 2015; MUFON Symposium 2015, Irvine, Calif.; International UFO Congress 2014, Phoenix, Arizona, etc.”
The Paracast Copyright © 2002–2017 The Paracast LLC. For more episodes, visit: https://www.theparacast.com. Custom artwork from: http://absurdbydesign.com/.</t>
  </si>
  <si>
    <t>6TBYFbM_7mY</t>
  </si>
  <si>
    <t>https://youtu.be/O3m_k4MCiEY</t>
  </si>
  <si>
    <t>The Paracast  February 26, 2017 — Jim Marrs</t>
  </si>
  <si>
    <t>Seven years after his first appearance on The Paracast, Gene and Chris present well-known conspiracy theorist Jim Marrs. We’ll cover the standbys, including the Kennedy assassination, the murder of Robert Kennedy, secret space programs, ancient astronauts and even 9/11. He is author of such books as “Crossfire: The Plot that Killed Kennedy,” and “Our Occulted History: Do the Global Elite Conceal Ancient Aliens?” Jim has worked for several Texas newspapers and, since 1980, he has been a freelance writer, author and public relations consultant. He also published a rural weekly newspaper along with a monthly tourism tabloid, a cable television show and several videos.
The Paracast Copyright © 2002–2017 The Paracast LLC. For more episodes, visit: https://www.theparacast.com. Custom artwork from: http://absurdbydesign.com/.</t>
  </si>
  <si>
    <t>O3m_k4MCiEY</t>
  </si>
  <si>
    <t>https://youtu.be/-A3Do2C6HMc</t>
  </si>
  <si>
    <t>The Paracast  March 5, 2017 — Women’s Roundtable with Lukes, Kloetzke and Marden</t>
  </si>
  <si>
    <t>Gene and Chris present a special women’s roundtable featuring Erica Lukes, Chase Kloetzke and Kathleen Marden. What obstacles have the women of Ufology faced in breaking the glass ceiling, and being taken seriously, and how about some of the great achievements of women in the field? Erica Lukes is currently researching historical and current sightings in Utah and is the Communications Director of the International Association of UAP Researchers. She hosts a weekly show on KCOR called “UFO Classified.” Chase Kloetzke is Deputy Director of Investigations and Special Case Manager for MUFON. Kathleen Marden is associated with the Mutual UFO Network, as Director of Experiencer Research and the Foundation for Research into Extraterrestrial Encounters, as an advisory board member and consultant to its research subcommittee.
The Paracast Copyright © 2002–2017 The Paracast LLC. For more episodes, visit: https://www.theparacast.com. Custom artwork from: http://absurdbydesign.com/.</t>
  </si>
  <si>
    <t>-A3Do2C6HMc</t>
  </si>
  <si>
    <t>https://youtu.be/QIVBwKGOHpc</t>
  </si>
  <si>
    <t>The Paracast  March 12, 2017 — Leslie Kean with co-host Erica Lukes</t>
  </si>
  <si>
    <t>With her book, “Surviving Death: A Journalist Investigates Evidence for an Afterlife,” journalist Leslie Kean takes her interest in the paranormal to a totally new direction. Here’s what Leslie says about what spurred her new quest: “While exploring the evidence for an afterlife, I witnessed some unbelievable things that are not supposed to be possible in our material world. Yet they were unavoidably and undeniably real. Despite my initial doubt, I came to realize that there are still aspects of Nature which are neither understood or accepted, even though their reality has profound implications for understanding the true breadth of the human psyche and its possible continuity after death.” Before writing about UFOs and the afterlife, Leslie worked as a freelance writer and radio producer for a number of major media outlets. Erica Lukes is guest co-host.
The Paracast Copyright © 2002–2017 The Paracast LLC. For more episodes, visit: https://www.theparacast.com. Custom artwork from: http://absurdbydesign.com/.</t>
  </si>
  <si>
    <t>QIVBwKGOHpc</t>
  </si>
  <si>
    <t>https://youtu.be/r0VIWtgXpiw</t>
  </si>
  <si>
    <t>The Paracast  March 19, 2017 — Dr. Robert Davis and Dr. Maree Batchelor</t>
  </si>
  <si>
    <t>Dr. Robert Davis, author of “The UFO Phenomenon: Should I Believe?” returns to The Paracast withan update from the Dr. Edgar Mitchell Foundation for Research into Extraterrestrial Encounters (FREE),” where over 4,000 experiencers have responded to a questionnaire about their encounters. You’ll also hear from Dr. Maree Batchelor, a psychic healer. According to Dr. Davis, “Maree was able to facilitate a life changing transformative awakening in me through a channeling session. Others who I referred to her have had similar positive psycho-spiritual outcomes (i.e., kundalini awakening, ascension, etc.).” During this episode, Dr. Batchelor will be asked to demonstrate her healing abilities on Gene.
The Paracast Copyright © 2002–2017 The Paracast LLC. For more episodes, visit: https://www.theparacast.com. Custom artwork from: http://absurdbydesign.com/.</t>
  </si>
  <si>
    <t>r0VIWtgXpiw</t>
  </si>
  <si>
    <t>2017 07 05</t>
  </si>
  <si>
    <t>https://youtu.be/U_H-pL1prXc</t>
  </si>
  <si>
    <t>The Paracast  March 26, 2017 — John L. Steadman</t>
  </si>
  <si>
    <t>Gene and Chris present yet another subject we haven’t explored with John L. Steadman, author of “H.P. Lovecraft &amp; the Black Magical Tradition,” which explores “the real black magickal organizations that use Lovecraft’s fictional constructs as a basis for their magickal workings; I argue that such constructs can be used in this manner and that the Lovecraftian entities are just as ontologically ‘real’ as traditional gods, goddesses and demons.” John L. Steadman is a scholar of H. P. Lovecraft and western occultism and has been a magickal practitioner for more than thirty years. He is currently a college English professor at Olivet College in Michigan. And, yes, he has had paranormal encounters over the years.
The Paracast Copyright © 2002–2017 The Paracast LLC. For more episodes, visit: https://www.theparacast.com. Custom artwork from: http://absurdbydesign.com/.</t>
  </si>
  <si>
    <t>U_H-pL1prXc</t>
  </si>
  <si>
    <t>https://youtu.be/YYzqMM6uqtg</t>
  </si>
  <si>
    <t>The Paracast  April 2, 2017 — Ray Stanford</t>
  </si>
  <si>
    <t>In the early days of the UFO field, such characters as George Adamski, Daniel W. Fry, Truman Bethurum, George Van Tassel and others gained some measure of fame — or infamy — when they claimed to be in regular contact with beings from other planets. UFO researcher and amateur paleontologist Ray Stanford, and his twin brother Rex, were there to observe these people in action; the good, the bad, and the ugly. Ray will tell you how Adamski and Fry faked their UFO photos and movies to help spread their wacky tales of ET contact. You’ll learn, also, about a possible case of genuine contact with someone from “out there.” As he tells us, there’s “a lot to share.”
The Paracast Copyright © 2002–2017 The Paracast LLC. For more episodes, visit: https://www.theparacast.com. Custom artwork from: http://absurdbydesign.com/.</t>
  </si>
  <si>
    <t>YYzqMM6uqtg</t>
  </si>
  <si>
    <t>https://youtu.be/jdF3e43XK6k</t>
  </si>
  <si>
    <t>The Paracast  April 9, 2017 — Paul Eno</t>
  </si>
  <si>
    <t>Author and radio host Paul Eno returns to The Paracast to talk about his “unified field theory” for paranormal events. Is it possible that UFOs, ghosts, Bigfoot and other phenomena are all part of our multiverse? How does this view compare with the traditional view of space visitors, missing links and life after death? Paul — and his son Ben — are co-hosts of the Behind the Paranormal radio show. They are also co-authors of a book based on their radio show studies, also called “Behind the Paranormal: Everything You Know is Wrong.” Is it? Paul will ask some thought-provoking questions about the paranormal that cry out for logical solutions.
The Paracast Copyright © 2002–2017 The Paracast LLC. For more episodes, visit: https://www.theparacast.com. Custom artwork from: http://absurdbydesign.com/.</t>
  </si>
  <si>
    <t>jdF3e43XK6k</t>
  </si>
  <si>
    <t>https://youtu.be/D57uGhLFg5A</t>
  </si>
  <si>
    <t>The Paracast  April 16, 2017 — Stan Gordon</t>
  </si>
  <si>
    <t>Gene and Chris present long-time researcher Stan Gordon, who tells us that he had a busy 2016 investigating sightings of UFOs, Bigfoot and Crypids in Pennsylvania. Says Stan: “Since I began researching and documenting such oddities from across Pennsylvania in 1959 as a curious ten year old boy, many thousands of mysterious incidents have continued to be reported, and such cases occur annually.” He maintains that, “UFO sightings and other strange encounters reported each year that can’t be so easily dismissed,” and you’ll hear about some of the most compelling anomalous reports during this episode.
The Paracast Copyright © 2002–2017 The Paracast LLC. For more episodes, visit: https://www.theparacast.com. Custom artwork from: http://absurdbydesign.com/.</t>
  </si>
  <si>
    <t>D57uGhLFg5A</t>
  </si>
  <si>
    <t>https://youtu.be/gv4G9lIYdOU</t>
  </si>
  <si>
    <t>April 23, 2017 — Robert Spearing with Goggs Mackay</t>
  </si>
  <si>
    <t>With guest go-host Goggs Mackay, The Paracast returns to the traditional Ufology and UFO sighting mold with Bob Spearing, a MUFON field investigator who has investigated over 500 cases. He is part of MUFON’ s elite special assignment team and is their International Director for Spain and India. Robert is frequently published in the MUFON Journal and other publications, has spoken at UFO conventions, and maintains the website World UFO Watch. An expert on orange orbs, Robert will trace the history of this incredible phenomenon and whether it exhibits evidence of intelligence. He’ll also talk about what he calls “nuts and bolts UFOs.”
The Paracast Copyright © 2002–2017 The Paracast LLC. For more episodes, visit: https://www.theparacast.com. Custom artwork from: http://absurdbydesign.com/.</t>
  </si>
  <si>
    <t>gv4G9lIYdOU</t>
  </si>
  <si>
    <t>https://youtu.be/i4leXqlcMf0</t>
  </si>
  <si>
    <t>The Paracast  April 30, 2017 — Allen Greenfield</t>
  </si>
  <si>
    <t>Gene and Chris present veteran anomalist Allen Greenfield. He is a published author on Masonic rites, UFOs, esoteric spirituality and psychic phenomena. Having done considerable field research and lab work in all of these areas he subscribes to the “Many Worlds” interpretation of Quantum Theory, and thinks that the explanation for phenomena as diverse as ghosts, Near Death Experiences, spontaneous cases of the reincarnation type, men in black, shadow people, cryptids etc. is in the overlap among so called “branes” (that’s b-r-a-n-e-s) or alternate worlds impinging upon our consciousness, a concept he has advocated since the late 1960s. Gene and Allen have been close friends for well over five decades.
The Paracast Copyright © 2002–2017 The Paracast LLC. For more episodes, visit: https://www.theparacast.com. Custom artwork from: http://absurdbydesign.com/.</t>
  </si>
  <si>
    <t>i4leXqlcMf0</t>
  </si>
  <si>
    <t>https://youtu.be/5dgQEzy7nYM</t>
  </si>
  <si>
    <t>The Paracast  May 7, 2017 — Colin Schneider, The Crypto-Kid</t>
  </si>
  <si>
    <t>We’ve asked the question: Where are the young paranormal researchers, the next generation of people to take over after our generation passes on? Then we heard from Colin Schneider, a 16-year-old cryptozoologist from Ohio, who appears in a live Internet radio show as “The Crypto-Kid.”  Colin says,” I have researched extensively include folklore of dwarves around the world; connections between fairy lore and cryptids; cryptid attacks of livestock; and Ohio Dogman reports.” After you listen to this brilliant young man on this fascinating episode, you’ll feel reassured that these fields of study are in good hands.
The Paracast Copyright © 2002–2017 The Paracast LLC. For more episodes, visit: https://www.theparacast.com. Custom artwork from: http://absurdbydesign.com/.</t>
  </si>
  <si>
    <t>5dgQEzy7nYM</t>
  </si>
  <si>
    <t>2017 07 04</t>
  </si>
  <si>
    <t>https://youtu.be/swBO19Y3f7E</t>
  </si>
  <si>
    <t>The Paracast  May 14, 2017 — Nick Redfern</t>
  </si>
  <si>
    <t>There’s rarely a time when there’s not a recent book from Nick Redfern to talk about. As much as we want to avoid bringing up Roswell, Nick has reopened the subject in a big way with “The Roswell UFO Conspiracy: Exposing a Shocking And Sinister Secret.” It’s the long-awaited sequel to one of his previous thought-provoking volumes, “Body Snatchers in the Desert: The Horrible Truth at the Heart of the Roswell Story” In short, Nick says that the reports of wrecked flying saucers and dead aliens in Roswell were actually cover stories to hide “the far more disturbing picture of what really happened…” It’s a fascinating journey into what may have occurred in the years after World War II, and how the truth has been buried all these years.
The Paracast Copyright © 2002–2017 The Paracast LLC. For more episodes, visit: https://www.theparacast.com. Custom artwork from: http://absurdbydesign.com/.</t>
  </si>
  <si>
    <t>swBO19Y3f7E</t>
  </si>
  <si>
    <t>https://youtu.be/4mgQfg4A03c</t>
  </si>
  <si>
    <t>The Paracast  July 2, 2017 — Mark O’Connell with Curtis Collins</t>
  </si>
  <si>
    <t>Gene and guest co-host Curt Collins present Mark O’Connell, author of “The Close Encounters Man: How One Man Made the World Believe in UFOs,” a biography of Dr. J. Allen Hynek. You’ll learn about the amazing personal history of a scientist who, at first, tried hard to dismiss the possibility that UFOs were real, but eventually discovered, by the weight of the evidence, that there was something real behind this phenomenon. During this episode, Gene will discuss the time he introduced Dr. Hynek to best-seeing author Charles Berlitz. And just how much money did Dr. Hynek receive for the work he did on Steven Spielberg’s sci-fi classic, “Close Encounters of the Third Kind?”
The Paracast Copyright © 2002–2017 The Paracast LLC. For more episodes, visit: https://www.theparacast.com. Custom artwork from: http://absurdbydesign.com/.</t>
  </si>
  <si>
    <t>4mgQfg4A03c</t>
  </si>
  <si>
    <t>https://youtu.be/jbj40663IQo</t>
  </si>
  <si>
    <t>The Paracast  May 21, 2017 — Walter Bosley with J. Randall Murphy</t>
  </si>
  <si>
    <t>Gene and guest co-host J. Randall Murphy present a return visit from Walter Bosley. He's an  author, blogger, former AFOSI agent and a former FBI counterintelligence specialist. He has researched mass shootings, breakaway civilizations, lost civilizations and more. On this episode, Walter will discuss one of his books, "Shimmering Light: Lost In An MKULTRA House of Anu." You'll learn about his father's bizarre story involving Roswell and a 1958 UFO retrieval operation in Arizona — and the curious role Operation Paperclip and the subsequent CIA MKULTRA mind control program may have played behind the scenes. Walter will also cover some of the mysteries of Antarctica.
The Paracast Copyright © 2002–2017 The Paracast LLC. For more episodes, visit: https://www.theparacast.com. Custom artwork from: http://absurdbydesign.com/.</t>
  </si>
  <si>
    <t>jbj40663IQo</t>
  </si>
  <si>
    <t>2017 07 03</t>
  </si>
  <si>
    <t>https://youtu.be/xgpa-ZJeU5Y</t>
  </si>
  <si>
    <t>The Paracast  May 28, 2017 — Chris Rutkowski with J. Randall Murphy</t>
  </si>
  <si>
    <t>Gene and guest co-host J. Randall Murphy present Canadian UFO researcher Chris Rutkowski to talk about a new book about a classic UFO encounter that he wrote with Stan Michalak, “When They Appeared — Falcon Lake 1967: The inside story of a close encounter.” Just what really happened? Did a UFO land and cause thermal and/or radiation injuries to the lone witness? Chris Rutkowski, BSc, MEd, is a Canadian science writer and educator, with a background in astronomy but with a passion for teaching science concepts to children and adults. Since the mid-1970s, he also has been studying reports of UFOs and writing about his investigations and research.
The Paracast Copyright © 2002–2017 The Paracast LLC. For more episodes, visit: https://www.theparacast.com. Custom artwork from: http://absurdbydesign.com/.</t>
  </si>
  <si>
    <t>xgpa-ZJeU5Y</t>
  </si>
  <si>
    <t>2017 07 01</t>
  </si>
  <si>
    <t>https://youtu.be/KG3H2m1v32w</t>
  </si>
  <si>
    <t>The Paracast  June 25, 2017 — John DeSouza</t>
  </si>
  <si>
    <t>Gene and Chris present former FBI Special Agent John DeSouza to discuss his recent book, “The Extra-Dimensionals.” Says the Amazon listing: “Extra-Dimensionality is the key to understanding everything… By everything, we mean all the areas in which we have been deceived to believe the physical world is the beginning and end of all things. ‘The Extra-Dimensionals’ is the stark revelation of where Alien Visitors are actually coming from and to where they are returning. Understanding Extra-Dimensionality is the way to unfold the truth of the paranormal, the spiritual and even the physical world.”
The Paracast Copyright © 2002–2017 The Paracast LLC. For more episodes, visit: https://www.theparacast.com. Custom artwork from: http://absurdbydesign.com/.</t>
  </si>
  <si>
    <t>KG3H2m1v32w</t>
  </si>
  <si>
    <t>2017 06 25</t>
  </si>
  <si>
    <t>https://youtu.be/AbpvcU0HTkU</t>
  </si>
  <si>
    <t>The Paracast+ Sampler — After The Paracast</t>
  </si>
  <si>
    <t>The Paracast+ is a subscription service where you can download special versions of The Paracast without the network ads, along with exclusive content, such as the exciting After The Paracast podcast.
As an example of what The Paracast+ offers, here's a very special episode of After The Paracast from February 28, 1016,  honoring our 10th anniversary. If you'd like to become a subscriber, please go to https://www.theparacast.com/plus/ for simple signup instructions.
The 10th anniversary observance of The Paracast continues with Gene and Chris plus Greg Bishop, Paul Kimball and Goggs Mackay. They discuss the influence of podcasts, and why UFO-oriented conventions are playing to an increasingly older audience. Yes, we do mention the Comic-Con, which can attract well over 100,000 participants. Paul wonders why UFO conferences have, by and large, become an old boy network with an elitist attitude (conscious or otherwise) on the part of some of the researcher/lecturers. The discussion moves to some anecdotes about UFO conventions. The panel also focuses on some of the issues involving a certain UFO disclosure advocate that is regarded as tone-deaf, not to mention the rantings from former Canadian government official Paul Hellyer.
The Paracast Copyright © 2002–2017 The Paracast LLC. For more episodes, visit: https://www.theparacast.com. Custom artwork from: http://absurdbydesign.com/.</t>
  </si>
  <si>
    <t>AbpvcU0HTkU</t>
  </si>
  <si>
    <t>2017 06 24</t>
  </si>
  <si>
    <t>https://youtu.be/wx3u8RPbcIc</t>
  </si>
  <si>
    <t>The Paracast+ Sampler — 10th Anniversary Episode</t>
  </si>
  <si>
    <t>The Paracast+ is a subscription service where you can download special versions of The Paracast without the network ads, along with exclusive content, such as the exciting After The Paracast podcast.
As an example of what The Paracast+ offers, here's a very special episode from February 28, 1016,  honoring our 10th anniversary. If you'd like to become a subscriber, please go to https://www.theparacast.com/plus/ for simple signup instructions.
This episode is a special roundtable featuring two of our guest co-hosts over the years, Greg Bishop, of “Radio Misterioso,” film producer Paul Kimball, and long-time forum participant and moderator Goggs Mackay. We talk about the state of paranormal research, how our views have changed over the years when it comes to individual cases, such as Roswell, and the possible causes of the UFO phenomenon. The panel also discusses things that might be done to make research more productive; what about the evidence contained in those UFO databases, what about free and transparent evaluation of all the evidence? The discussion also includes the plight of the experiencer, how their lives have been impacted by their experience, and where UFO abductions may fit in. And what about “panic in the woods” and the “Oz Factor”? The discussion continues on the corresponding episode of After The Paracast.
The Paracast Copyright © 2002–2017 The Paracast LLC. For more episodes, visit: https://www.theparacast.com. Custom artwork from: http://absurdbydesign.com/.</t>
  </si>
  <si>
    <t>wx3u8RPbcIc</t>
  </si>
  <si>
    <t>2017 06 21</t>
  </si>
  <si>
    <t>https://youtu.be/NbIsVU56kOQ</t>
  </si>
  <si>
    <t>The Paracast  June 4, 2017 — Greg Bishop</t>
  </si>
  <si>
    <t>Gene and Chris present a reality check for the UFO field with none other than Greg Bishop of “Radio Misterioso.” Greg’s latest book, “It Defies Language,” illustrated by noted blogger and artist Red Pill Junkie, is a collection of essays about the UFO subject and related phenomena. During this segment, Greg will join the panel in providing a hard look at the toxic state of the UFO field and what ought to be done to take research to the next level, a way to actually find solid answers to what is really going on. Gene will also bring up recent problems involving MUFON.
The Paracast Copyright © 2002–2017 The Paracast LLC. For more episodes, visit: https://www.theparacast.com. Custom artwork from: http://absurdbydesign.com/.</t>
  </si>
  <si>
    <t>NbIsVU56kOQ</t>
  </si>
  <si>
    <t>https://youtu.be/1feolXwAFOk</t>
  </si>
  <si>
    <t>The Paracast  June 11, 2017 — Robbie Graham &amp; Robert Brandstetter</t>
  </si>
  <si>
    <t>Continuing an ongoing discussion, Gene and Chris present two of the people responsible for a fascinating and insightful book, “UFOs: Reframing the Debate.” Featured guests include Robbie Graham, the book’s editor, and one of the authors, Robert Brandstetter, known in The Paracast Forums as Burnt State. From the description of the book: “If ever we are to further our understanding of the UFO enigma, we must fundamentally reframe our debate. We must wipe the board clean and fill it with new ideas, new theories, even new language. We must be willing to start from scratch when the field stagnates. We must be critical, sober, and free of dogma—ready to rinse away the residue of our own beliefs.”
The Paracast Copyright © 2002–2017 The Paracast LLC. For more episodes, visit: https://www.theparacast.com. Custom artwork from: http://absurdbydesign.com/.</t>
  </si>
  <si>
    <t>1feolXwAFOk</t>
  </si>
  <si>
    <t>2017 06 20</t>
  </si>
  <si>
    <t>https://youtu.be/NNfgCWtKNJo</t>
  </si>
  <si>
    <t>The Paracast  June 18, 2017 — MJ Banias and Curt Collins</t>
  </si>
  <si>
    <t>Continuing our coverage of the revolutionary UFO book, UFOs: Reframing the Debate.” We welcome another contributor to the book, MJ Banias. He is a writer, blogger, and theorist with a background in Critical Theory, History, and Cultural Studies who critically and philosophically examines the weird, the strange and the anomalous. He was a former field investigator with MUFON, has been featured on multiple podcasts, and contributes to Mysterious Universe and RoguePlanet. Another contributor to the book, our own Curt Collins, is our guest co-host. During this episode, MJ will reveal his reasons for quitting MUFON, and the panel will discuss the impact of the Roswell case on UFO culture.
The Paracast Copyright © 2002–2017 The Paracast LLC. For more episodes, visit: https://www.theparacast.com. Custom artwork from: http://absurdbydesign.com/.</t>
  </si>
  <si>
    <t>NNfgCWtKNJo</t>
  </si>
</sst>
</file>

<file path=xl/styles.xml><?xml version="1.0" encoding="utf-8"?>
<styleSheet xmlns="http://schemas.openxmlformats.org/spreadsheetml/2006/main">
  <numFmts count="4">
    <numFmt numFmtId="42" formatCode="_-&quot;£&quot;* #,##0_-;\-&quot;£&quot;* #,##0_-;_-&quot;£&quot;* &quot;-&quot;_-;_-@_-"/>
    <numFmt numFmtId="41" formatCode="_-* #,##0_-;\-* #,##0_-;_-* &quot;-&quot;_-;_-@_-"/>
    <numFmt numFmtId="44" formatCode="_-&quot;£&quot;* #,##0.00_-;\-&quot;£&quot;* #,##0.00_-;_-&quot;£&quot;* &quot;-&quot;??_-;_-@_-"/>
    <numFmt numFmtId="43" formatCode="_-* #,##0.00_-;\-* #,##0.00_-;_-* &quot;-&quot;??_-;_-@_-"/>
  </numFmts>
  <fonts count="22">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0"/>
      <name val="Calibri"/>
      <charset val="0"/>
      <scheme val="minor"/>
    </font>
    <font>
      <sz val="11"/>
      <color theme="1"/>
      <name val="Calibri"/>
      <charset val="0"/>
      <scheme val="minor"/>
    </font>
    <font>
      <b/>
      <sz val="11"/>
      <color theme="3"/>
      <name val="Calibri"/>
      <charset val="134"/>
      <scheme val="minor"/>
    </font>
    <font>
      <sz val="11"/>
      <color rgb="FFFA7D00"/>
      <name val="Calibri"/>
      <charset val="0"/>
      <scheme val="minor"/>
    </font>
    <font>
      <sz val="11"/>
      <color rgb="FF9C6500"/>
      <name val="Calibri"/>
      <charset val="0"/>
      <scheme val="minor"/>
    </font>
    <font>
      <sz val="11"/>
      <color rgb="FF3F3F76"/>
      <name val="Calibri"/>
      <charset val="0"/>
      <scheme val="minor"/>
    </font>
    <font>
      <u/>
      <sz val="11"/>
      <color rgb="FF800080"/>
      <name val="Calibri"/>
      <charset val="0"/>
      <scheme val="minor"/>
    </font>
    <font>
      <b/>
      <sz val="11"/>
      <color rgb="FFFFFFFF"/>
      <name val="Calibri"/>
      <charset val="0"/>
      <scheme val="minor"/>
    </font>
    <font>
      <b/>
      <sz val="11"/>
      <color rgb="FF3F3F3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sz val="11"/>
      <color rgb="FF006100"/>
      <name val="Calibri"/>
      <charset val="0"/>
      <scheme val="minor"/>
    </font>
    <font>
      <b/>
      <sz val="11"/>
      <color rgb="FFFA7D00"/>
      <name val="Calibri"/>
      <charset val="0"/>
      <scheme val="minor"/>
    </font>
    <font>
      <b/>
      <sz val="11"/>
      <color theme="1"/>
      <name val="Calibri"/>
      <charset val="0"/>
      <scheme val="minor"/>
    </font>
    <font>
      <sz val="11"/>
      <color rgb="FF9C0006"/>
      <name val="Calibri"/>
      <charset val="0"/>
      <scheme val="minor"/>
    </font>
  </fonts>
  <fills count="33">
    <fill>
      <patternFill patternType="none"/>
    </fill>
    <fill>
      <patternFill patternType="gray125"/>
    </fill>
    <fill>
      <patternFill patternType="solid">
        <fgColor theme="8"/>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rgb="FFFFEB9C"/>
        <bgColor indexed="64"/>
      </patternFill>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rgb="FFC6EFCE"/>
        <bgColor indexed="64"/>
      </patternFill>
    </fill>
    <fill>
      <patternFill patternType="solid">
        <fgColor theme="4"/>
        <bgColor indexed="64"/>
      </patternFill>
    </fill>
    <fill>
      <patternFill patternType="solid">
        <fgColor rgb="FFFFC7CE"/>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9"/>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4" fillId="5" borderId="0" applyNumberFormat="0" applyBorder="0" applyAlignment="0" applyProtection="0">
      <alignment vertical="center"/>
    </xf>
    <xf numFmtId="0" fontId="10" fillId="0" borderId="0" applyNumberFormat="0" applyFill="0" applyBorder="0" applyAlignment="0" applyProtection="0">
      <alignment vertical="center"/>
    </xf>
    <xf numFmtId="0" fontId="11" fillId="11" borderId="4" applyNumberFormat="0" applyAlignment="0" applyProtection="0">
      <alignment vertical="center"/>
    </xf>
    <xf numFmtId="0" fontId="13" fillId="0" borderId="6" applyNumberFormat="0" applyFill="0" applyAlignment="0" applyProtection="0">
      <alignment vertical="center"/>
    </xf>
    <xf numFmtId="0" fontId="0" fillId="13" borderId="7" applyNumberFormat="0" applyFont="0" applyAlignment="0" applyProtection="0">
      <alignment vertical="center"/>
    </xf>
    <xf numFmtId="0" fontId="5" fillId="4" borderId="0" applyNumberFormat="0" applyBorder="0" applyAlignment="0" applyProtection="0">
      <alignment vertical="center"/>
    </xf>
    <xf numFmtId="0" fontId="14" fillId="0" borderId="0" applyNumberFormat="0" applyFill="0" applyBorder="0" applyAlignment="0" applyProtection="0">
      <alignment vertical="center"/>
    </xf>
    <xf numFmtId="0" fontId="5" fillId="1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6" fillId="0" borderId="8" applyNumberFormat="0" applyFill="0" applyAlignment="0" applyProtection="0">
      <alignment vertical="center"/>
    </xf>
    <xf numFmtId="0" fontId="6" fillId="0" borderId="0" applyNumberFormat="0" applyFill="0" applyBorder="0" applyAlignment="0" applyProtection="0">
      <alignment vertical="center"/>
    </xf>
    <xf numFmtId="0" fontId="9" fillId="10" borderId="3" applyNumberFormat="0" applyAlignment="0" applyProtection="0">
      <alignment vertical="center"/>
    </xf>
    <xf numFmtId="0" fontId="4" fillId="3" borderId="0" applyNumberFormat="0" applyBorder="0" applyAlignment="0" applyProtection="0">
      <alignment vertical="center"/>
    </xf>
    <xf numFmtId="0" fontId="18" fillId="19" borderId="0" applyNumberFormat="0" applyBorder="0" applyAlignment="0" applyProtection="0">
      <alignment vertical="center"/>
    </xf>
    <xf numFmtId="0" fontId="12" fillId="12" borderId="5" applyNumberFormat="0" applyAlignment="0" applyProtection="0">
      <alignment vertical="center"/>
    </xf>
    <xf numFmtId="0" fontId="5" fillId="14" borderId="0" applyNumberFormat="0" applyBorder="0" applyAlignment="0" applyProtection="0">
      <alignment vertical="center"/>
    </xf>
    <xf numFmtId="0" fontId="19" fillId="12" borderId="3" applyNumberFormat="0" applyAlignment="0" applyProtection="0">
      <alignment vertical="center"/>
    </xf>
    <xf numFmtId="0" fontId="7" fillId="0" borderId="2" applyNumberFormat="0" applyFill="0" applyAlignment="0" applyProtection="0">
      <alignment vertical="center"/>
    </xf>
    <xf numFmtId="0" fontId="20" fillId="0" borderId="9" applyNumberFormat="0" applyFill="0" applyAlignment="0" applyProtection="0">
      <alignment vertical="center"/>
    </xf>
    <xf numFmtId="0" fontId="21" fillId="21" borderId="0" applyNumberFormat="0" applyBorder="0" applyAlignment="0" applyProtection="0">
      <alignment vertical="center"/>
    </xf>
    <xf numFmtId="0" fontId="8" fillId="9" borderId="0" applyNumberFormat="0" applyBorder="0" applyAlignment="0" applyProtection="0">
      <alignment vertical="center"/>
    </xf>
    <xf numFmtId="0" fontId="4" fillId="20" borderId="0" applyNumberFormat="0" applyBorder="0" applyAlignment="0" applyProtection="0">
      <alignment vertical="center"/>
    </xf>
    <xf numFmtId="0" fontId="5" fillId="23" borderId="0" applyNumberFormat="0" applyBorder="0" applyAlignment="0" applyProtection="0">
      <alignment vertical="center"/>
    </xf>
    <xf numFmtId="0" fontId="4" fillId="26" borderId="0" applyNumberFormat="0" applyBorder="0" applyAlignment="0" applyProtection="0">
      <alignment vertical="center"/>
    </xf>
    <xf numFmtId="0" fontId="4" fillId="8" borderId="0" applyNumberFormat="0" applyBorder="0" applyAlignment="0" applyProtection="0">
      <alignment vertical="center"/>
    </xf>
    <xf numFmtId="0" fontId="5" fillId="30" borderId="0" applyNumberFormat="0" applyBorder="0" applyAlignment="0" applyProtection="0">
      <alignment vertical="center"/>
    </xf>
    <xf numFmtId="0" fontId="5" fillId="32" borderId="0" applyNumberFormat="0" applyBorder="0" applyAlignment="0" applyProtection="0">
      <alignment vertical="center"/>
    </xf>
    <xf numFmtId="0" fontId="4" fillId="22" borderId="0" applyNumberFormat="0" applyBorder="0" applyAlignment="0" applyProtection="0">
      <alignment vertical="center"/>
    </xf>
    <xf numFmtId="0" fontId="4" fillId="17" borderId="0" applyNumberFormat="0" applyBorder="0" applyAlignment="0" applyProtection="0">
      <alignment vertical="center"/>
    </xf>
    <xf numFmtId="0" fontId="5" fillId="7" borderId="0" applyNumberFormat="0" applyBorder="0" applyAlignment="0" applyProtection="0">
      <alignment vertical="center"/>
    </xf>
    <xf numFmtId="0" fontId="4" fillId="29" borderId="0" applyNumberFormat="0" applyBorder="0" applyAlignment="0" applyProtection="0">
      <alignment vertical="center"/>
    </xf>
    <xf numFmtId="0" fontId="5" fillId="25" borderId="0" applyNumberFormat="0" applyBorder="0" applyAlignment="0" applyProtection="0">
      <alignment vertical="center"/>
    </xf>
    <xf numFmtId="0" fontId="5" fillId="24" borderId="0" applyNumberFormat="0" applyBorder="0" applyAlignment="0" applyProtection="0">
      <alignment vertical="center"/>
    </xf>
    <xf numFmtId="0" fontId="4" fillId="2" borderId="0" applyNumberFormat="0" applyBorder="0" applyAlignment="0" applyProtection="0">
      <alignment vertical="center"/>
    </xf>
    <xf numFmtId="0" fontId="5" fillId="28"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5" fillId="16" borderId="0" applyNumberFormat="0" applyBorder="0" applyAlignment="0" applyProtection="0">
      <alignment vertical="center"/>
    </xf>
    <xf numFmtId="0" fontId="4" fillId="15"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GJwgFhcpn6Q" TargetMode="External"/><Relationship Id="rId98" Type="http://schemas.openxmlformats.org/officeDocument/2006/relationships/hyperlink" Target="https://youtu.be/jhRdOcQNSKI" TargetMode="External"/><Relationship Id="rId97" Type="http://schemas.openxmlformats.org/officeDocument/2006/relationships/hyperlink" Target="https://youtu.be/rr8oxVum370" TargetMode="External"/><Relationship Id="rId96" Type="http://schemas.openxmlformats.org/officeDocument/2006/relationships/hyperlink" Target="https://youtu.be/bIj37j_b7k8" TargetMode="External"/><Relationship Id="rId95" Type="http://schemas.openxmlformats.org/officeDocument/2006/relationships/hyperlink" Target="https://youtu.be/IOPged8VW1U" TargetMode="External"/><Relationship Id="rId94" Type="http://schemas.openxmlformats.org/officeDocument/2006/relationships/hyperlink" Target="https://youtu.be/E1orkMZDYaw" TargetMode="External"/><Relationship Id="rId93" Type="http://schemas.openxmlformats.org/officeDocument/2006/relationships/hyperlink" Target="https://youtu.be/m8eE11uyB18" TargetMode="External"/><Relationship Id="rId92" Type="http://schemas.openxmlformats.org/officeDocument/2006/relationships/hyperlink" Target="https://youtu.be/QEuLhGGwwN4" TargetMode="External"/><Relationship Id="rId91" Type="http://schemas.openxmlformats.org/officeDocument/2006/relationships/hyperlink" Target="https://youtu.be/Du3U0NCo1OI" TargetMode="External"/><Relationship Id="rId90" Type="http://schemas.openxmlformats.org/officeDocument/2006/relationships/hyperlink" Target="https://youtu.be/497jtr3bCoQ" TargetMode="External"/><Relationship Id="rId9" Type="http://schemas.openxmlformats.org/officeDocument/2006/relationships/hyperlink" Target="https://youtu.be/E8n-NDMrMZY" TargetMode="External"/><Relationship Id="rId89" Type="http://schemas.openxmlformats.org/officeDocument/2006/relationships/hyperlink" Target="https://youtu.be/IllVbEbj5LM" TargetMode="External"/><Relationship Id="rId88" Type="http://schemas.openxmlformats.org/officeDocument/2006/relationships/hyperlink" Target="https://youtu.be/7CafXLgUfqo" TargetMode="External"/><Relationship Id="rId87" Type="http://schemas.openxmlformats.org/officeDocument/2006/relationships/hyperlink" Target="https://youtu.be/te8qlQ2c1Jw" TargetMode="External"/><Relationship Id="rId86" Type="http://schemas.openxmlformats.org/officeDocument/2006/relationships/hyperlink" Target="https://youtu.be/Q369qtkxN6E" TargetMode="External"/><Relationship Id="rId85" Type="http://schemas.openxmlformats.org/officeDocument/2006/relationships/hyperlink" Target="https://youtu.be/WZ9MFnUQDdI" TargetMode="External"/><Relationship Id="rId84" Type="http://schemas.openxmlformats.org/officeDocument/2006/relationships/hyperlink" Target="https://youtu.be/9x4o07DWlnI" TargetMode="External"/><Relationship Id="rId83" Type="http://schemas.openxmlformats.org/officeDocument/2006/relationships/hyperlink" Target="https://youtu.be/4wcLfgjPPbg" TargetMode="External"/><Relationship Id="rId82" Type="http://schemas.openxmlformats.org/officeDocument/2006/relationships/hyperlink" Target="https://youtu.be/P8A4gD53ky0" TargetMode="External"/><Relationship Id="rId81" Type="http://schemas.openxmlformats.org/officeDocument/2006/relationships/hyperlink" Target="https://youtu.be/bsxfJQw5f1E" TargetMode="External"/><Relationship Id="rId80" Type="http://schemas.openxmlformats.org/officeDocument/2006/relationships/hyperlink" Target="https://youtu.be/RoLQnzk2N1Y" TargetMode="External"/><Relationship Id="rId8" Type="http://schemas.openxmlformats.org/officeDocument/2006/relationships/hyperlink" Target="https://youtu.be/TI3r_98SmUg" TargetMode="External"/><Relationship Id="rId79" Type="http://schemas.openxmlformats.org/officeDocument/2006/relationships/hyperlink" Target="https://youtu.be/aNW3_67PjoI" TargetMode="External"/><Relationship Id="rId78" Type="http://schemas.openxmlformats.org/officeDocument/2006/relationships/hyperlink" Target="https://youtu.be/vj9PsCxndJA" TargetMode="External"/><Relationship Id="rId77" Type="http://schemas.openxmlformats.org/officeDocument/2006/relationships/hyperlink" Target="https://youtu.be/Jr_Q2YaxYvI" TargetMode="External"/><Relationship Id="rId76" Type="http://schemas.openxmlformats.org/officeDocument/2006/relationships/hyperlink" Target="https://youtu.be/AqnhbHO88vw" TargetMode="External"/><Relationship Id="rId75" Type="http://schemas.openxmlformats.org/officeDocument/2006/relationships/hyperlink" Target="https://youtu.be/6nRe_DwpdCc" TargetMode="External"/><Relationship Id="rId74" Type="http://schemas.openxmlformats.org/officeDocument/2006/relationships/hyperlink" Target="https://youtu.be/cFenfmyxsUM" TargetMode="External"/><Relationship Id="rId73" Type="http://schemas.openxmlformats.org/officeDocument/2006/relationships/hyperlink" Target="https://youtu.be/RFqbdnzhiQY" TargetMode="External"/><Relationship Id="rId72" Type="http://schemas.openxmlformats.org/officeDocument/2006/relationships/hyperlink" Target="https://youtu.be/Fcbk6Scvz7E" TargetMode="External"/><Relationship Id="rId71" Type="http://schemas.openxmlformats.org/officeDocument/2006/relationships/hyperlink" Target="https://youtu.be/pBfpx2Q-n_M" TargetMode="External"/><Relationship Id="rId70" Type="http://schemas.openxmlformats.org/officeDocument/2006/relationships/hyperlink" Target="https://youtu.be/Kekuuz6u4oA" TargetMode="External"/><Relationship Id="rId7" Type="http://schemas.openxmlformats.org/officeDocument/2006/relationships/hyperlink" Target="https://youtu.be/nialsG9eK5U" TargetMode="External"/><Relationship Id="rId69" Type="http://schemas.openxmlformats.org/officeDocument/2006/relationships/hyperlink" Target="https://youtu.be/3AudKDix73g" TargetMode="External"/><Relationship Id="rId68" Type="http://schemas.openxmlformats.org/officeDocument/2006/relationships/hyperlink" Target="https://youtu.be/KdCY4-kr7x8" TargetMode="External"/><Relationship Id="rId67" Type="http://schemas.openxmlformats.org/officeDocument/2006/relationships/hyperlink" Target="https://youtu.be/p9xqZv6zqVA" TargetMode="External"/><Relationship Id="rId66" Type="http://schemas.openxmlformats.org/officeDocument/2006/relationships/hyperlink" Target="https://youtu.be/ztRq3MRQ808" TargetMode="External"/><Relationship Id="rId65" Type="http://schemas.openxmlformats.org/officeDocument/2006/relationships/hyperlink" Target="https://youtu.be/kkBds7QyGec" TargetMode="External"/><Relationship Id="rId64" Type="http://schemas.openxmlformats.org/officeDocument/2006/relationships/hyperlink" Target="https://youtu.be/1T_daqoQ12s" TargetMode="External"/><Relationship Id="rId63" Type="http://schemas.openxmlformats.org/officeDocument/2006/relationships/hyperlink" Target="https://youtu.be/eSqgkdBHOz4" TargetMode="External"/><Relationship Id="rId62" Type="http://schemas.openxmlformats.org/officeDocument/2006/relationships/hyperlink" Target="https://youtu.be/ObRtt-ZZFSE" TargetMode="External"/><Relationship Id="rId61" Type="http://schemas.openxmlformats.org/officeDocument/2006/relationships/hyperlink" Target="https://youtu.be/dW0ot_4b79U" TargetMode="External"/><Relationship Id="rId60" Type="http://schemas.openxmlformats.org/officeDocument/2006/relationships/hyperlink" Target="https://youtu.be/xDJ4QapOzJM" TargetMode="External"/><Relationship Id="rId6" Type="http://schemas.openxmlformats.org/officeDocument/2006/relationships/hyperlink" Target="https://youtu.be/BZCOivW-cDY" TargetMode="External"/><Relationship Id="rId59" Type="http://schemas.openxmlformats.org/officeDocument/2006/relationships/hyperlink" Target="https://youtu.be/RTA1FIeXnxw" TargetMode="External"/><Relationship Id="rId58" Type="http://schemas.openxmlformats.org/officeDocument/2006/relationships/hyperlink" Target="https://youtu.be/bKE5EFvOxFo" TargetMode="External"/><Relationship Id="rId57" Type="http://schemas.openxmlformats.org/officeDocument/2006/relationships/hyperlink" Target="https://youtu.be/AazLSRbd7PM" TargetMode="External"/><Relationship Id="rId56" Type="http://schemas.openxmlformats.org/officeDocument/2006/relationships/hyperlink" Target="https://youtu.be/5pOe2piPkRw" TargetMode="External"/><Relationship Id="rId55" Type="http://schemas.openxmlformats.org/officeDocument/2006/relationships/hyperlink" Target="https://youtu.be/WEJXRZ9oM2M" TargetMode="External"/><Relationship Id="rId54" Type="http://schemas.openxmlformats.org/officeDocument/2006/relationships/hyperlink" Target="https://youtu.be/r8gChvipNd4" TargetMode="External"/><Relationship Id="rId53" Type="http://schemas.openxmlformats.org/officeDocument/2006/relationships/hyperlink" Target="https://youtu.be/m6wHDuLo9w8" TargetMode="External"/><Relationship Id="rId52" Type="http://schemas.openxmlformats.org/officeDocument/2006/relationships/hyperlink" Target="https://youtu.be/qIi4G0jJgv0" TargetMode="External"/><Relationship Id="rId51" Type="http://schemas.openxmlformats.org/officeDocument/2006/relationships/hyperlink" Target="https://youtu.be/blXR0I6rzNI" TargetMode="External"/><Relationship Id="rId50" Type="http://schemas.openxmlformats.org/officeDocument/2006/relationships/hyperlink" Target="https://youtu.be/OPawO96Bhfo" TargetMode="External"/><Relationship Id="rId5" Type="http://schemas.openxmlformats.org/officeDocument/2006/relationships/hyperlink" Target="https://youtu.be/SD7Nlz3-sjM" TargetMode="External"/><Relationship Id="rId49" Type="http://schemas.openxmlformats.org/officeDocument/2006/relationships/hyperlink" Target="https://youtu.be/ixo649excu8" TargetMode="External"/><Relationship Id="rId48" Type="http://schemas.openxmlformats.org/officeDocument/2006/relationships/hyperlink" Target="https://youtu.be/xX7LOzY0UIg" TargetMode="External"/><Relationship Id="rId47" Type="http://schemas.openxmlformats.org/officeDocument/2006/relationships/hyperlink" Target="https://youtu.be/szjYmRT0te8" TargetMode="External"/><Relationship Id="rId46" Type="http://schemas.openxmlformats.org/officeDocument/2006/relationships/hyperlink" Target="https://youtu.be/pmpeHD4boig" TargetMode="External"/><Relationship Id="rId451" Type="http://schemas.openxmlformats.org/officeDocument/2006/relationships/hyperlink" Target="https://youtu.be/NNfgCWtKNJo" TargetMode="External"/><Relationship Id="rId450" Type="http://schemas.openxmlformats.org/officeDocument/2006/relationships/hyperlink" Target="https://youtu.be/1feolXwAFOk" TargetMode="External"/><Relationship Id="rId45" Type="http://schemas.openxmlformats.org/officeDocument/2006/relationships/hyperlink" Target="https://youtu.be/vi6KinMz_k0" TargetMode="External"/><Relationship Id="rId449" Type="http://schemas.openxmlformats.org/officeDocument/2006/relationships/hyperlink" Target="https://youtu.be/NbIsVU56kOQ" TargetMode="External"/><Relationship Id="rId448" Type="http://schemas.openxmlformats.org/officeDocument/2006/relationships/hyperlink" Target="https://youtu.be/wx3u8RPbcIc" TargetMode="External"/><Relationship Id="rId447" Type="http://schemas.openxmlformats.org/officeDocument/2006/relationships/hyperlink" Target="https://youtu.be/AbpvcU0HTkU" TargetMode="External"/><Relationship Id="rId446" Type="http://schemas.openxmlformats.org/officeDocument/2006/relationships/hyperlink" Target="https://youtu.be/KG3H2m1v32w" TargetMode="External"/><Relationship Id="rId445" Type="http://schemas.openxmlformats.org/officeDocument/2006/relationships/hyperlink" Target="https://youtu.be/xgpa-ZJeU5Y" TargetMode="External"/><Relationship Id="rId444" Type="http://schemas.openxmlformats.org/officeDocument/2006/relationships/hyperlink" Target="https://youtu.be/jbj40663IQo" TargetMode="External"/><Relationship Id="rId443" Type="http://schemas.openxmlformats.org/officeDocument/2006/relationships/hyperlink" Target="https://youtu.be/4mgQfg4A03c" TargetMode="External"/><Relationship Id="rId442" Type="http://schemas.openxmlformats.org/officeDocument/2006/relationships/hyperlink" Target="https://youtu.be/swBO19Y3f7E" TargetMode="External"/><Relationship Id="rId441" Type="http://schemas.openxmlformats.org/officeDocument/2006/relationships/hyperlink" Target="https://youtu.be/5dgQEzy7nYM" TargetMode="External"/><Relationship Id="rId440" Type="http://schemas.openxmlformats.org/officeDocument/2006/relationships/hyperlink" Target="https://youtu.be/i4leXqlcMf0" TargetMode="External"/><Relationship Id="rId44" Type="http://schemas.openxmlformats.org/officeDocument/2006/relationships/hyperlink" Target="https://youtu.be/nMIQGa5lQ-U" TargetMode="External"/><Relationship Id="rId439" Type="http://schemas.openxmlformats.org/officeDocument/2006/relationships/hyperlink" Target="https://youtu.be/gv4G9lIYdOU" TargetMode="External"/><Relationship Id="rId438" Type="http://schemas.openxmlformats.org/officeDocument/2006/relationships/hyperlink" Target="https://youtu.be/D57uGhLFg5A" TargetMode="External"/><Relationship Id="rId437" Type="http://schemas.openxmlformats.org/officeDocument/2006/relationships/hyperlink" Target="https://youtu.be/jdF3e43XK6k" TargetMode="External"/><Relationship Id="rId436" Type="http://schemas.openxmlformats.org/officeDocument/2006/relationships/hyperlink" Target="https://youtu.be/YYzqMM6uqtg" TargetMode="External"/><Relationship Id="rId435" Type="http://schemas.openxmlformats.org/officeDocument/2006/relationships/hyperlink" Target="https://youtu.be/U_H-pL1prXc" TargetMode="External"/><Relationship Id="rId434" Type="http://schemas.openxmlformats.org/officeDocument/2006/relationships/hyperlink" Target="https://youtu.be/r0VIWtgXpiw" TargetMode="External"/><Relationship Id="rId433" Type="http://schemas.openxmlformats.org/officeDocument/2006/relationships/hyperlink" Target="https://youtu.be/QIVBwKGOHpc" TargetMode="External"/><Relationship Id="rId432" Type="http://schemas.openxmlformats.org/officeDocument/2006/relationships/hyperlink" Target="https://youtu.be/-A3Do2C6HMc" TargetMode="External"/><Relationship Id="rId431" Type="http://schemas.openxmlformats.org/officeDocument/2006/relationships/hyperlink" Target="https://youtu.be/O3m_k4MCiEY" TargetMode="External"/><Relationship Id="rId430" Type="http://schemas.openxmlformats.org/officeDocument/2006/relationships/hyperlink" Target="https://youtu.be/6TBYFbM_7mY" TargetMode="External"/><Relationship Id="rId43" Type="http://schemas.openxmlformats.org/officeDocument/2006/relationships/hyperlink" Target="https://youtu.be/7nmfHCrWAZc" TargetMode="External"/><Relationship Id="rId429" Type="http://schemas.openxmlformats.org/officeDocument/2006/relationships/hyperlink" Target="https://youtu.be/JOmaFs-ZKh4" TargetMode="External"/><Relationship Id="rId428" Type="http://schemas.openxmlformats.org/officeDocument/2006/relationships/hyperlink" Target="https://youtu.be/0kYDDrg1L6M" TargetMode="External"/><Relationship Id="rId427" Type="http://schemas.openxmlformats.org/officeDocument/2006/relationships/hyperlink" Target="https://youtu.be/0i8OFrEZtAc" TargetMode="External"/><Relationship Id="rId426" Type="http://schemas.openxmlformats.org/officeDocument/2006/relationships/hyperlink" Target="https://youtu.be/af5jgDTvGmE" TargetMode="External"/><Relationship Id="rId425" Type="http://schemas.openxmlformats.org/officeDocument/2006/relationships/hyperlink" Target="https://youtu.be/aO7319cVXvU" TargetMode="External"/><Relationship Id="rId424" Type="http://schemas.openxmlformats.org/officeDocument/2006/relationships/hyperlink" Target="https://youtu.be/elViaDdQuH8" TargetMode="External"/><Relationship Id="rId423" Type="http://schemas.openxmlformats.org/officeDocument/2006/relationships/hyperlink" Target="https://youtu.be/nv304fkIBGg" TargetMode="External"/><Relationship Id="rId422" Type="http://schemas.openxmlformats.org/officeDocument/2006/relationships/hyperlink" Target="https://youtu.be/-EbYfPwdRoM" TargetMode="External"/><Relationship Id="rId421" Type="http://schemas.openxmlformats.org/officeDocument/2006/relationships/hyperlink" Target="https://youtu.be/60czg9nHzyg" TargetMode="External"/><Relationship Id="rId420" Type="http://schemas.openxmlformats.org/officeDocument/2006/relationships/hyperlink" Target="https://youtu.be/-RyOu0XyJZE" TargetMode="External"/><Relationship Id="rId42" Type="http://schemas.openxmlformats.org/officeDocument/2006/relationships/hyperlink" Target="https://youtu.be/cLCNE0Jx37g" TargetMode="External"/><Relationship Id="rId419" Type="http://schemas.openxmlformats.org/officeDocument/2006/relationships/hyperlink" Target="https://youtu.be/pPU8uFahbo4" TargetMode="External"/><Relationship Id="rId418" Type="http://schemas.openxmlformats.org/officeDocument/2006/relationships/hyperlink" Target="https://youtu.be/qq4BnXyenlw" TargetMode="External"/><Relationship Id="rId417" Type="http://schemas.openxmlformats.org/officeDocument/2006/relationships/hyperlink" Target="https://youtu.be/Usxdi7YtgXw" TargetMode="External"/><Relationship Id="rId416" Type="http://schemas.openxmlformats.org/officeDocument/2006/relationships/hyperlink" Target="https://youtu.be/i2psKOBNBl8" TargetMode="External"/><Relationship Id="rId415" Type="http://schemas.openxmlformats.org/officeDocument/2006/relationships/hyperlink" Target="https://youtu.be/l6wEk0A2KTE" TargetMode="External"/><Relationship Id="rId414" Type="http://schemas.openxmlformats.org/officeDocument/2006/relationships/hyperlink" Target="https://youtu.be/eOZx5ZJPbeM" TargetMode="External"/><Relationship Id="rId413" Type="http://schemas.openxmlformats.org/officeDocument/2006/relationships/hyperlink" Target="https://youtu.be/AglJz611EVs" TargetMode="External"/><Relationship Id="rId412" Type="http://schemas.openxmlformats.org/officeDocument/2006/relationships/hyperlink" Target="https://youtu.be/q7pjhdi9IWQ" TargetMode="External"/><Relationship Id="rId411" Type="http://schemas.openxmlformats.org/officeDocument/2006/relationships/hyperlink" Target="https://youtu.be/I4LVUOFzV2E" TargetMode="External"/><Relationship Id="rId410" Type="http://schemas.openxmlformats.org/officeDocument/2006/relationships/hyperlink" Target="https://youtu.be/AnM2yj0G_FM" TargetMode="External"/><Relationship Id="rId41" Type="http://schemas.openxmlformats.org/officeDocument/2006/relationships/hyperlink" Target="https://youtu.be/e_DVHoSGGtY" TargetMode="External"/><Relationship Id="rId409" Type="http://schemas.openxmlformats.org/officeDocument/2006/relationships/hyperlink" Target="https://youtu.be/hSZjHTSTja0" TargetMode="External"/><Relationship Id="rId408" Type="http://schemas.openxmlformats.org/officeDocument/2006/relationships/hyperlink" Target="https://youtu.be/dUDMi1m0wdI" TargetMode="External"/><Relationship Id="rId407" Type="http://schemas.openxmlformats.org/officeDocument/2006/relationships/hyperlink" Target="https://youtu.be/60Os9qOgENo" TargetMode="External"/><Relationship Id="rId406" Type="http://schemas.openxmlformats.org/officeDocument/2006/relationships/hyperlink" Target="https://youtu.be/x0ZnT2KU-ow" TargetMode="External"/><Relationship Id="rId405" Type="http://schemas.openxmlformats.org/officeDocument/2006/relationships/hyperlink" Target="https://youtu.be/u1JXt-xB6VA" TargetMode="External"/><Relationship Id="rId404" Type="http://schemas.openxmlformats.org/officeDocument/2006/relationships/hyperlink" Target="https://youtu.be/pBY7Oi6pGr0" TargetMode="External"/><Relationship Id="rId403" Type="http://schemas.openxmlformats.org/officeDocument/2006/relationships/hyperlink" Target="https://youtu.be/SN8n9i0WrBs" TargetMode="External"/><Relationship Id="rId402" Type="http://schemas.openxmlformats.org/officeDocument/2006/relationships/hyperlink" Target="https://youtu.be/PYWVRRP6gKs" TargetMode="External"/><Relationship Id="rId401" Type="http://schemas.openxmlformats.org/officeDocument/2006/relationships/hyperlink" Target="https://youtu.be/9fGLGwfkhQg" TargetMode="External"/><Relationship Id="rId400" Type="http://schemas.openxmlformats.org/officeDocument/2006/relationships/hyperlink" Target="https://youtu.be/7YYqE7APjRk" TargetMode="External"/><Relationship Id="rId40" Type="http://schemas.openxmlformats.org/officeDocument/2006/relationships/hyperlink" Target="https://youtu.be/QlGVobyJpzM" TargetMode="External"/><Relationship Id="rId4" Type="http://schemas.openxmlformats.org/officeDocument/2006/relationships/hyperlink" Target="https://youtu.be/TslFdxPmjZg" TargetMode="External"/><Relationship Id="rId399" Type="http://schemas.openxmlformats.org/officeDocument/2006/relationships/hyperlink" Target="https://youtu.be/6SQl392un0c" TargetMode="External"/><Relationship Id="rId398" Type="http://schemas.openxmlformats.org/officeDocument/2006/relationships/hyperlink" Target="https://youtu.be/QYeAaCwKTx0" TargetMode="External"/><Relationship Id="rId397" Type="http://schemas.openxmlformats.org/officeDocument/2006/relationships/hyperlink" Target="https://youtu.be/Y5m_0yA9uPw" TargetMode="External"/><Relationship Id="rId396" Type="http://schemas.openxmlformats.org/officeDocument/2006/relationships/hyperlink" Target="https://youtu.be/dMcATiZ1yVY" TargetMode="External"/><Relationship Id="rId395" Type="http://schemas.openxmlformats.org/officeDocument/2006/relationships/hyperlink" Target="https://youtu.be/QGMgQcajpjw" TargetMode="External"/><Relationship Id="rId394" Type="http://schemas.openxmlformats.org/officeDocument/2006/relationships/hyperlink" Target="https://youtu.be/hby-HRMkhl4" TargetMode="External"/><Relationship Id="rId393" Type="http://schemas.openxmlformats.org/officeDocument/2006/relationships/hyperlink" Target="https://youtu.be/7wd_6NYh-lo" TargetMode="External"/><Relationship Id="rId392" Type="http://schemas.openxmlformats.org/officeDocument/2006/relationships/hyperlink" Target="https://youtu.be/wYxIyQchWmk" TargetMode="External"/><Relationship Id="rId391" Type="http://schemas.openxmlformats.org/officeDocument/2006/relationships/hyperlink" Target="https://youtu.be/RfHJ7Sg9AX4" TargetMode="External"/><Relationship Id="rId390" Type="http://schemas.openxmlformats.org/officeDocument/2006/relationships/hyperlink" Target="https://youtu.be/DsE8RGpVAG8" TargetMode="External"/><Relationship Id="rId39" Type="http://schemas.openxmlformats.org/officeDocument/2006/relationships/hyperlink" Target="https://youtu.be/bDyelkrd_S0" TargetMode="External"/><Relationship Id="rId389" Type="http://schemas.openxmlformats.org/officeDocument/2006/relationships/hyperlink" Target="https://youtu.be/UUu1kiEN8Kc" TargetMode="External"/><Relationship Id="rId388" Type="http://schemas.openxmlformats.org/officeDocument/2006/relationships/hyperlink" Target="https://youtu.be/tKcoY2snUF8" TargetMode="External"/><Relationship Id="rId387" Type="http://schemas.openxmlformats.org/officeDocument/2006/relationships/hyperlink" Target="https://youtu.be/lgWqvS29hAM" TargetMode="External"/><Relationship Id="rId386" Type="http://schemas.openxmlformats.org/officeDocument/2006/relationships/hyperlink" Target="https://youtu.be/E3kYZ-syoXg" TargetMode="External"/><Relationship Id="rId385" Type="http://schemas.openxmlformats.org/officeDocument/2006/relationships/hyperlink" Target="https://youtu.be/OTsm7vMG0lc" TargetMode="External"/><Relationship Id="rId384" Type="http://schemas.openxmlformats.org/officeDocument/2006/relationships/hyperlink" Target="https://youtu.be/uCBF4fc3xT4" TargetMode="External"/><Relationship Id="rId383" Type="http://schemas.openxmlformats.org/officeDocument/2006/relationships/hyperlink" Target="https://youtu.be/d8DFtWFDbPc" TargetMode="External"/><Relationship Id="rId382" Type="http://schemas.openxmlformats.org/officeDocument/2006/relationships/hyperlink" Target="https://youtu.be/IZmlICr8E2E" TargetMode="External"/><Relationship Id="rId381" Type="http://schemas.openxmlformats.org/officeDocument/2006/relationships/hyperlink" Target="https://youtu.be/lmX5Tom0J8E" TargetMode="External"/><Relationship Id="rId380" Type="http://schemas.openxmlformats.org/officeDocument/2006/relationships/hyperlink" Target="https://youtu.be/OsXYYY3_Pcg" TargetMode="External"/><Relationship Id="rId38" Type="http://schemas.openxmlformats.org/officeDocument/2006/relationships/hyperlink" Target="https://youtu.be/XWu-jp8FJf4" TargetMode="External"/><Relationship Id="rId379" Type="http://schemas.openxmlformats.org/officeDocument/2006/relationships/hyperlink" Target="https://youtu.be/09iqP7T3tM4" TargetMode="External"/><Relationship Id="rId378" Type="http://schemas.openxmlformats.org/officeDocument/2006/relationships/hyperlink" Target="https://youtu.be/jUSk1-t1J1c" TargetMode="External"/><Relationship Id="rId377" Type="http://schemas.openxmlformats.org/officeDocument/2006/relationships/hyperlink" Target="https://youtu.be/HFfZqNxPC5s" TargetMode="External"/><Relationship Id="rId376" Type="http://schemas.openxmlformats.org/officeDocument/2006/relationships/hyperlink" Target="https://youtu.be/LLI0L_Ehxg0" TargetMode="External"/><Relationship Id="rId375" Type="http://schemas.openxmlformats.org/officeDocument/2006/relationships/hyperlink" Target="https://youtu.be/_R8sQ1nMPIU" TargetMode="External"/><Relationship Id="rId374" Type="http://schemas.openxmlformats.org/officeDocument/2006/relationships/hyperlink" Target="https://youtu.be/CnsQ085dwJ4" TargetMode="External"/><Relationship Id="rId373" Type="http://schemas.openxmlformats.org/officeDocument/2006/relationships/hyperlink" Target="https://youtu.be/kJQ21uyGav8" TargetMode="External"/><Relationship Id="rId372" Type="http://schemas.openxmlformats.org/officeDocument/2006/relationships/hyperlink" Target="https://youtu.be/OpnQyt-g_5Q" TargetMode="External"/><Relationship Id="rId371" Type="http://schemas.openxmlformats.org/officeDocument/2006/relationships/hyperlink" Target="https://youtu.be/JXWd3kqW33I" TargetMode="External"/><Relationship Id="rId370" Type="http://schemas.openxmlformats.org/officeDocument/2006/relationships/hyperlink" Target="https://youtu.be/wnaWJ_8KdCc" TargetMode="External"/><Relationship Id="rId37" Type="http://schemas.openxmlformats.org/officeDocument/2006/relationships/hyperlink" Target="https://youtu.be/7cLMoKfgzPs" TargetMode="External"/><Relationship Id="rId369" Type="http://schemas.openxmlformats.org/officeDocument/2006/relationships/hyperlink" Target="https://youtu.be/6Vb2Pbh_C0E" TargetMode="External"/><Relationship Id="rId368" Type="http://schemas.openxmlformats.org/officeDocument/2006/relationships/hyperlink" Target="https://youtu.be/1NfHz9Y_V1E" TargetMode="External"/><Relationship Id="rId367" Type="http://schemas.openxmlformats.org/officeDocument/2006/relationships/hyperlink" Target="https://youtu.be/ghgs0CXH2ec" TargetMode="External"/><Relationship Id="rId366" Type="http://schemas.openxmlformats.org/officeDocument/2006/relationships/hyperlink" Target="https://youtu.be/YEjVU_tdNgQ" TargetMode="External"/><Relationship Id="rId365" Type="http://schemas.openxmlformats.org/officeDocument/2006/relationships/hyperlink" Target="https://youtu.be/90OE5iltWMU" TargetMode="External"/><Relationship Id="rId364" Type="http://schemas.openxmlformats.org/officeDocument/2006/relationships/hyperlink" Target="https://youtu.be/2H5Ei7ot6WY" TargetMode="External"/><Relationship Id="rId363" Type="http://schemas.openxmlformats.org/officeDocument/2006/relationships/hyperlink" Target="https://youtu.be/TsrVOuMM8QQ" TargetMode="External"/><Relationship Id="rId362" Type="http://schemas.openxmlformats.org/officeDocument/2006/relationships/hyperlink" Target="https://youtu.be/ld3NNzdWffY" TargetMode="External"/><Relationship Id="rId361" Type="http://schemas.openxmlformats.org/officeDocument/2006/relationships/hyperlink" Target="https://youtu.be/i1ANVGodR3M" TargetMode="External"/><Relationship Id="rId360" Type="http://schemas.openxmlformats.org/officeDocument/2006/relationships/hyperlink" Target="https://youtu.be/0znR0kp-uCM" TargetMode="External"/><Relationship Id="rId36" Type="http://schemas.openxmlformats.org/officeDocument/2006/relationships/hyperlink" Target="https://youtu.be/rb32nhqEWPU" TargetMode="External"/><Relationship Id="rId359" Type="http://schemas.openxmlformats.org/officeDocument/2006/relationships/hyperlink" Target="https://youtu.be/0ae-QU1JLas" TargetMode="External"/><Relationship Id="rId358" Type="http://schemas.openxmlformats.org/officeDocument/2006/relationships/hyperlink" Target="https://youtu.be/AcVgnQIGAQI" TargetMode="External"/><Relationship Id="rId357" Type="http://schemas.openxmlformats.org/officeDocument/2006/relationships/hyperlink" Target="https://youtu.be/9aoiEowJ548" TargetMode="External"/><Relationship Id="rId356" Type="http://schemas.openxmlformats.org/officeDocument/2006/relationships/hyperlink" Target="https://youtu.be/RntjWzGe9gk" TargetMode="External"/><Relationship Id="rId355" Type="http://schemas.openxmlformats.org/officeDocument/2006/relationships/hyperlink" Target="https://youtu.be/8mlHCodqGzs" TargetMode="External"/><Relationship Id="rId354" Type="http://schemas.openxmlformats.org/officeDocument/2006/relationships/hyperlink" Target="https://youtu.be/NDTbfd1myJQ" TargetMode="External"/><Relationship Id="rId353" Type="http://schemas.openxmlformats.org/officeDocument/2006/relationships/hyperlink" Target="https://youtu.be/z5tPeESmYjQ" TargetMode="External"/><Relationship Id="rId352" Type="http://schemas.openxmlformats.org/officeDocument/2006/relationships/hyperlink" Target="https://youtu.be/VH3nm6cCSBA" TargetMode="External"/><Relationship Id="rId351" Type="http://schemas.openxmlformats.org/officeDocument/2006/relationships/hyperlink" Target="https://youtu.be/JqVyb-skZaE" TargetMode="External"/><Relationship Id="rId350" Type="http://schemas.openxmlformats.org/officeDocument/2006/relationships/hyperlink" Target="https://youtu.be/HG9jReM8RuA" TargetMode="External"/><Relationship Id="rId35" Type="http://schemas.openxmlformats.org/officeDocument/2006/relationships/hyperlink" Target="https://youtu.be/fAzXhd5lhh4" TargetMode="External"/><Relationship Id="rId349" Type="http://schemas.openxmlformats.org/officeDocument/2006/relationships/hyperlink" Target="https://youtu.be/mAhHUAJbJ_E" TargetMode="External"/><Relationship Id="rId348" Type="http://schemas.openxmlformats.org/officeDocument/2006/relationships/hyperlink" Target="https://youtu.be/rIQdfxNoIT0" TargetMode="External"/><Relationship Id="rId347" Type="http://schemas.openxmlformats.org/officeDocument/2006/relationships/hyperlink" Target="https://youtu.be/7NEn_Wdov3k" TargetMode="External"/><Relationship Id="rId346" Type="http://schemas.openxmlformats.org/officeDocument/2006/relationships/hyperlink" Target="https://youtu.be/gvf-nvnm1NY" TargetMode="External"/><Relationship Id="rId345" Type="http://schemas.openxmlformats.org/officeDocument/2006/relationships/hyperlink" Target="https://youtu.be/tamSUXjmJH0" TargetMode="External"/><Relationship Id="rId344" Type="http://schemas.openxmlformats.org/officeDocument/2006/relationships/hyperlink" Target="https://youtu.be/k1hCkIU5S1U" TargetMode="External"/><Relationship Id="rId343" Type="http://schemas.openxmlformats.org/officeDocument/2006/relationships/hyperlink" Target="https://youtu.be/u_cA-LKgIL0" TargetMode="External"/><Relationship Id="rId342" Type="http://schemas.openxmlformats.org/officeDocument/2006/relationships/hyperlink" Target="https://youtu.be/wKpZD5rqVXw" TargetMode="External"/><Relationship Id="rId341" Type="http://schemas.openxmlformats.org/officeDocument/2006/relationships/hyperlink" Target="https://youtu.be/kEh8kMAKEns" TargetMode="External"/><Relationship Id="rId340" Type="http://schemas.openxmlformats.org/officeDocument/2006/relationships/hyperlink" Target="https://youtu.be/oMped7xStyE" TargetMode="External"/><Relationship Id="rId34" Type="http://schemas.openxmlformats.org/officeDocument/2006/relationships/hyperlink" Target="https://youtu.be/HPVV3zIMP6Y" TargetMode="External"/><Relationship Id="rId339" Type="http://schemas.openxmlformats.org/officeDocument/2006/relationships/hyperlink" Target="https://youtu.be/aNU1xBWA5yg" TargetMode="External"/><Relationship Id="rId338" Type="http://schemas.openxmlformats.org/officeDocument/2006/relationships/hyperlink" Target="https://youtu.be/JauxPr1WOMs" TargetMode="External"/><Relationship Id="rId337" Type="http://schemas.openxmlformats.org/officeDocument/2006/relationships/hyperlink" Target="https://youtu.be/gv5y-4jvtIs" TargetMode="External"/><Relationship Id="rId336" Type="http://schemas.openxmlformats.org/officeDocument/2006/relationships/hyperlink" Target="https://youtu.be/TJVoPBEBa0M" TargetMode="External"/><Relationship Id="rId335" Type="http://schemas.openxmlformats.org/officeDocument/2006/relationships/hyperlink" Target="https://youtu.be/oY953SPDJj4" TargetMode="External"/><Relationship Id="rId334" Type="http://schemas.openxmlformats.org/officeDocument/2006/relationships/hyperlink" Target="https://youtu.be/86IUAx-A7m8" TargetMode="External"/><Relationship Id="rId333" Type="http://schemas.openxmlformats.org/officeDocument/2006/relationships/hyperlink" Target="https://youtu.be/PCh5ubfwdIk" TargetMode="External"/><Relationship Id="rId332" Type="http://schemas.openxmlformats.org/officeDocument/2006/relationships/hyperlink" Target="https://youtu.be/hDsiDj_S0P4" TargetMode="External"/><Relationship Id="rId331" Type="http://schemas.openxmlformats.org/officeDocument/2006/relationships/hyperlink" Target="https://youtu.be/CFEdSXXveF0" TargetMode="External"/><Relationship Id="rId330" Type="http://schemas.openxmlformats.org/officeDocument/2006/relationships/hyperlink" Target="https://youtu.be/AWcJQOFN9Ic" TargetMode="External"/><Relationship Id="rId33" Type="http://schemas.openxmlformats.org/officeDocument/2006/relationships/hyperlink" Target="https://youtu.be/abH2SJ3dOzM" TargetMode="External"/><Relationship Id="rId329" Type="http://schemas.openxmlformats.org/officeDocument/2006/relationships/hyperlink" Target="https://youtu.be/pXNiOakzsFM" TargetMode="External"/><Relationship Id="rId328" Type="http://schemas.openxmlformats.org/officeDocument/2006/relationships/hyperlink" Target="https://youtu.be/J1lJXMnNByQ" TargetMode="External"/><Relationship Id="rId327" Type="http://schemas.openxmlformats.org/officeDocument/2006/relationships/hyperlink" Target="https://youtu.be/6vPU0VLM7NQ" TargetMode="External"/><Relationship Id="rId326" Type="http://schemas.openxmlformats.org/officeDocument/2006/relationships/hyperlink" Target="https://youtu.be/BnBztTz4qYA" TargetMode="External"/><Relationship Id="rId325" Type="http://schemas.openxmlformats.org/officeDocument/2006/relationships/hyperlink" Target="https://youtu.be/-xn-1x9Mq_k" TargetMode="External"/><Relationship Id="rId324" Type="http://schemas.openxmlformats.org/officeDocument/2006/relationships/hyperlink" Target="https://youtu.be/_GgHO59zYPY" TargetMode="External"/><Relationship Id="rId323" Type="http://schemas.openxmlformats.org/officeDocument/2006/relationships/hyperlink" Target="https://youtu.be/AfH7jIAjWjM" TargetMode="External"/><Relationship Id="rId322" Type="http://schemas.openxmlformats.org/officeDocument/2006/relationships/hyperlink" Target="https://youtu.be/-nFCrc9gu-w" TargetMode="External"/><Relationship Id="rId321" Type="http://schemas.openxmlformats.org/officeDocument/2006/relationships/hyperlink" Target="https://youtu.be/XQ8JgBxni5g" TargetMode="External"/><Relationship Id="rId320" Type="http://schemas.openxmlformats.org/officeDocument/2006/relationships/hyperlink" Target="https://youtu.be/9Yp1819Mhnw" TargetMode="External"/><Relationship Id="rId32" Type="http://schemas.openxmlformats.org/officeDocument/2006/relationships/hyperlink" Target="https://youtu.be/VQf4Wapt6nY" TargetMode="External"/><Relationship Id="rId319" Type="http://schemas.openxmlformats.org/officeDocument/2006/relationships/hyperlink" Target="https://youtu.be/8D0kx1cHjmM" TargetMode="External"/><Relationship Id="rId318" Type="http://schemas.openxmlformats.org/officeDocument/2006/relationships/hyperlink" Target="https://youtu.be/U9y9bqhFuk4" TargetMode="External"/><Relationship Id="rId317" Type="http://schemas.openxmlformats.org/officeDocument/2006/relationships/hyperlink" Target="https://youtu.be/VFhc_L15v1A" TargetMode="External"/><Relationship Id="rId316" Type="http://schemas.openxmlformats.org/officeDocument/2006/relationships/hyperlink" Target="https://youtu.be/kWWgQac8yc0" TargetMode="External"/><Relationship Id="rId315" Type="http://schemas.openxmlformats.org/officeDocument/2006/relationships/hyperlink" Target="https://youtu.be/1nly0-VUBgk" TargetMode="External"/><Relationship Id="rId314" Type="http://schemas.openxmlformats.org/officeDocument/2006/relationships/hyperlink" Target="https://youtu.be/WQyU5GWw4tc" TargetMode="External"/><Relationship Id="rId313" Type="http://schemas.openxmlformats.org/officeDocument/2006/relationships/hyperlink" Target="https://youtu.be/7DpbNDr4-lo" TargetMode="External"/><Relationship Id="rId312" Type="http://schemas.openxmlformats.org/officeDocument/2006/relationships/hyperlink" Target="https://youtu.be/wkL6oyI-E_Y" TargetMode="External"/><Relationship Id="rId311" Type="http://schemas.openxmlformats.org/officeDocument/2006/relationships/hyperlink" Target="https://youtu.be/X9zw42b3Qhk" TargetMode="External"/><Relationship Id="rId310" Type="http://schemas.openxmlformats.org/officeDocument/2006/relationships/hyperlink" Target="https://youtu.be/ylFqnxwHjOk" TargetMode="External"/><Relationship Id="rId31" Type="http://schemas.openxmlformats.org/officeDocument/2006/relationships/hyperlink" Target="https://youtu.be/9jvPV1pMbiw" TargetMode="External"/><Relationship Id="rId309" Type="http://schemas.openxmlformats.org/officeDocument/2006/relationships/hyperlink" Target="https://youtu.be/E7XZ6njbUC4" TargetMode="External"/><Relationship Id="rId308" Type="http://schemas.openxmlformats.org/officeDocument/2006/relationships/hyperlink" Target="https://youtu.be/mufpGVKAFC8" TargetMode="External"/><Relationship Id="rId307" Type="http://schemas.openxmlformats.org/officeDocument/2006/relationships/hyperlink" Target="https://youtu.be/NCqvJju14JA" TargetMode="External"/><Relationship Id="rId306" Type="http://schemas.openxmlformats.org/officeDocument/2006/relationships/hyperlink" Target="https://youtu.be/vGC7S8FKv-Y" TargetMode="External"/><Relationship Id="rId305" Type="http://schemas.openxmlformats.org/officeDocument/2006/relationships/hyperlink" Target="https://youtu.be/PuoXiwa_2Rk" TargetMode="External"/><Relationship Id="rId304" Type="http://schemas.openxmlformats.org/officeDocument/2006/relationships/hyperlink" Target="https://youtu.be/YbIDYDFX3bE" TargetMode="External"/><Relationship Id="rId303" Type="http://schemas.openxmlformats.org/officeDocument/2006/relationships/hyperlink" Target="https://youtu.be/XIgu-mofkrQ" TargetMode="External"/><Relationship Id="rId302" Type="http://schemas.openxmlformats.org/officeDocument/2006/relationships/hyperlink" Target="https://youtu.be/XEy6flc-xkY" TargetMode="External"/><Relationship Id="rId301" Type="http://schemas.openxmlformats.org/officeDocument/2006/relationships/hyperlink" Target="https://youtu.be/w6AEyGj2Ouo" TargetMode="External"/><Relationship Id="rId300" Type="http://schemas.openxmlformats.org/officeDocument/2006/relationships/hyperlink" Target="https://youtu.be/M_dwY4c1NwM" TargetMode="External"/><Relationship Id="rId30" Type="http://schemas.openxmlformats.org/officeDocument/2006/relationships/hyperlink" Target="https://youtu.be/WFhqVN1qDMg" TargetMode="External"/><Relationship Id="rId3" Type="http://schemas.openxmlformats.org/officeDocument/2006/relationships/hyperlink" Target="https://youtu.be/-hPt3vOxjik" TargetMode="External"/><Relationship Id="rId299" Type="http://schemas.openxmlformats.org/officeDocument/2006/relationships/hyperlink" Target="https://youtu.be/MAUDBxZm6v8" TargetMode="External"/><Relationship Id="rId298" Type="http://schemas.openxmlformats.org/officeDocument/2006/relationships/hyperlink" Target="https://youtu.be/Qkdk-fyop-4" TargetMode="External"/><Relationship Id="rId297" Type="http://schemas.openxmlformats.org/officeDocument/2006/relationships/hyperlink" Target="https://youtu.be/H5dRuAafvrw" TargetMode="External"/><Relationship Id="rId296" Type="http://schemas.openxmlformats.org/officeDocument/2006/relationships/hyperlink" Target="https://youtu.be/kPSrS93otJU" TargetMode="External"/><Relationship Id="rId295" Type="http://schemas.openxmlformats.org/officeDocument/2006/relationships/hyperlink" Target="https://youtu.be/flnWG5uN0Mw" TargetMode="External"/><Relationship Id="rId294" Type="http://schemas.openxmlformats.org/officeDocument/2006/relationships/hyperlink" Target="https://youtu.be/K-E-g6QkZKQ" TargetMode="External"/><Relationship Id="rId293" Type="http://schemas.openxmlformats.org/officeDocument/2006/relationships/hyperlink" Target="https://youtu.be/7Hs4kBCDyZI" TargetMode="External"/><Relationship Id="rId292" Type="http://schemas.openxmlformats.org/officeDocument/2006/relationships/hyperlink" Target="https://youtu.be/tDU3M5y27KU" TargetMode="External"/><Relationship Id="rId291" Type="http://schemas.openxmlformats.org/officeDocument/2006/relationships/hyperlink" Target="https://youtu.be/ZWMcBks8MrQ" TargetMode="External"/><Relationship Id="rId290" Type="http://schemas.openxmlformats.org/officeDocument/2006/relationships/hyperlink" Target="https://youtu.be/hIaCZYq4GNU" TargetMode="External"/><Relationship Id="rId29" Type="http://schemas.openxmlformats.org/officeDocument/2006/relationships/hyperlink" Target="https://youtu.be/Q9ViLvKNno8" TargetMode="External"/><Relationship Id="rId289" Type="http://schemas.openxmlformats.org/officeDocument/2006/relationships/hyperlink" Target="https://youtu.be/YylSd1baFvE" TargetMode="External"/><Relationship Id="rId288" Type="http://schemas.openxmlformats.org/officeDocument/2006/relationships/hyperlink" Target="https://youtu.be/4YDqPBuYHak" TargetMode="External"/><Relationship Id="rId287" Type="http://schemas.openxmlformats.org/officeDocument/2006/relationships/hyperlink" Target="https://youtu.be/P9yN1ctwRco" TargetMode="External"/><Relationship Id="rId286" Type="http://schemas.openxmlformats.org/officeDocument/2006/relationships/hyperlink" Target="https://youtu.be/_gVWMnaISHI" TargetMode="External"/><Relationship Id="rId285" Type="http://schemas.openxmlformats.org/officeDocument/2006/relationships/hyperlink" Target="https://youtu.be/2HoYqMSDBKg" TargetMode="External"/><Relationship Id="rId284" Type="http://schemas.openxmlformats.org/officeDocument/2006/relationships/hyperlink" Target="https://youtu.be/_xNRchIVYNM" TargetMode="External"/><Relationship Id="rId283" Type="http://schemas.openxmlformats.org/officeDocument/2006/relationships/hyperlink" Target="https://youtu.be/Z-MrD4FTJvk" TargetMode="External"/><Relationship Id="rId282" Type="http://schemas.openxmlformats.org/officeDocument/2006/relationships/hyperlink" Target="https://youtu.be/OO8g8W0CSFI" TargetMode="External"/><Relationship Id="rId281" Type="http://schemas.openxmlformats.org/officeDocument/2006/relationships/hyperlink" Target="https://youtu.be/VUBU70TkB6E" TargetMode="External"/><Relationship Id="rId280" Type="http://schemas.openxmlformats.org/officeDocument/2006/relationships/hyperlink" Target="https://youtu.be/JOkXNaYQ0dg" TargetMode="External"/><Relationship Id="rId28" Type="http://schemas.openxmlformats.org/officeDocument/2006/relationships/hyperlink" Target="https://youtu.be/6FPEuHLNlKQ" TargetMode="External"/><Relationship Id="rId279" Type="http://schemas.openxmlformats.org/officeDocument/2006/relationships/hyperlink" Target="https://youtu.be/nJ9J0MXQO1s" TargetMode="External"/><Relationship Id="rId278" Type="http://schemas.openxmlformats.org/officeDocument/2006/relationships/hyperlink" Target="https://youtu.be/yo3q-EKc45M" TargetMode="External"/><Relationship Id="rId277" Type="http://schemas.openxmlformats.org/officeDocument/2006/relationships/hyperlink" Target="https://youtu.be/5XL9T_73Q2E" TargetMode="External"/><Relationship Id="rId276" Type="http://schemas.openxmlformats.org/officeDocument/2006/relationships/hyperlink" Target="https://youtu.be/0cu19603V88" TargetMode="External"/><Relationship Id="rId275" Type="http://schemas.openxmlformats.org/officeDocument/2006/relationships/hyperlink" Target="https://youtu.be/RaJHsZzwl1M" TargetMode="External"/><Relationship Id="rId274" Type="http://schemas.openxmlformats.org/officeDocument/2006/relationships/hyperlink" Target="https://youtu.be/RgTNtUM-Fu0" TargetMode="External"/><Relationship Id="rId273" Type="http://schemas.openxmlformats.org/officeDocument/2006/relationships/hyperlink" Target="https://youtu.be/BYk5IGqam10" TargetMode="External"/><Relationship Id="rId272" Type="http://schemas.openxmlformats.org/officeDocument/2006/relationships/hyperlink" Target="https://youtu.be/AsZyGqi5HDA" TargetMode="External"/><Relationship Id="rId271" Type="http://schemas.openxmlformats.org/officeDocument/2006/relationships/hyperlink" Target="https://youtu.be/_IOB96Jy4oY" TargetMode="External"/><Relationship Id="rId270" Type="http://schemas.openxmlformats.org/officeDocument/2006/relationships/hyperlink" Target="https://youtu.be/QAPWaZ0Yyh4" TargetMode="External"/><Relationship Id="rId27" Type="http://schemas.openxmlformats.org/officeDocument/2006/relationships/hyperlink" Target="https://youtu.be/4tORdIc36eM" TargetMode="External"/><Relationship Id="rId269" Type="http://schemas.openxmlformats.org/officeDocument/2006/relationships/hyperlink" Target="https://youtu.be/pe-_JgAI4Gk" TargetMode="External"/><Relationship Id="rId268" Type="http://schemas.openxmlformats.org/officeDocument/2006/relationships/hyperlink" Target="https://youtu.be/Kmh__mFMqoU" TargetMode="External"/><Relationship Id="rId267" Type="http://schemas.openxmlformats.org/officeDocument/2006/relationships/hyperlink" Target="https://youtu.be/CH8TmY0nhes" TargetMode="External"/><Relationship Id="rId266" Type="http://schemas.openxmlformats.org/officeDocument/2006/relationships/hyperlink" Target="https://youtu.be/4uj0DmImmFs" TargetMode="External"/><Relationship Id="rId265" Type="http://schemas.openxmlformats.org/officeDocument/2006/relationships/hyperlink" Target="https://youtu.be/o-gCaH5hscM" TargetMode="External"/><Relationship Id="rId264" Type="http://schemas.openxmlformats.org/officeDocument/2006/relationships/hyperlink" Target="https://youtu.be/TrNLCuBMl7Y" TargetMode="External"/><Relationship Id="rId263" Type="http://schemas.openxmlformats.org/officeDocument/2006/relationships/hyperlink" Target="https://youtu.be/v1DwlF0Mx74" TargetMode="External"/><Relationship Id="rId262" Type="http://schemas.openxmlformats.org/officeDocument/2006/relationships/hyperlink" Target="https://youtu.be/c8C5zMBcs1c" TargetMode="External"/><Relationship Id="rId261" Type="http://schemas.openxmlformats.org/officeDocument/2006/relationships/hyperlink" Target="https://youtu.be/YmMSki6IDis" TargetMode="External"/><Relationship Id="rId260" Type="http://schemas.openxmlformats.org/officeDocument/2006/relationships/hyperlink" Target="https://youtu.be/3u3fKdjpewU" TargetMode="External"/><Relationship Id="rId26" Type="http://schemas.openxmlformats.org/officeDocument/2006/relationships/hyperlink" Target="https://youtu.be/c9FSzM-3YDk" TargetMode="External"/><Relationship Id="rId259" Type="http://schemas.openxmlformats.org/officeDocument/2006/relationships/hyperlink" Target="https://youtu.be/S92tVNSNHhA" TargetMode="External"/><Relationship Id="rId258" Type="http://schemas.openxmlformats.org/officeDocument/2006/relationships/hyperlink" Target="https://youtu.be/IPj8X0yhB8U" TargetMode="External"/><Relationship Id="rId257" Type="http://schemas.openxmlformats.org/officeDocument/2006/relationships/hyperlink" Target="https://youtu.be/7-u4NgzI6W8" TargetMode="External"/><Relationship Id="rId256" Type="http://schemas.openxmlformats.org/officeDocument/2006/relationships/hyperlink" Target="https://youtu.be/1klbOjEVPJw" TargetMode="External"/><Relationship Id="rId255" Type="http://schemas.openxmlformats.org/officeDocument/2006/relationships/hyperlink" Target="https://youtu.be/aXqk6fJYe0M" TargetMode="External"/><Relationship Id="rId254" Type="http://schemas.openxmlformats.org/officeDocument/2006/relationships/hyperlink" Target="https://youtu.be/U1JUcqoFOkw" TargetMode="External"/><Relationship Id="rId253" Type="http://schemas.openxmlformats.org/officeDocument/2006/relationships/hyperlink" Target="https://youtu.be/AbFt-FJGsoc" TargetMode="External"/><Relationship Id="rId252" Type="http://schemas.openxmlformats.org/officeDocument/2006/relationships/hyperlink" Target="https://youtu.be/WWecWzPjr3A" TargetMode="External"/><Relationship Id="rId251" Type="http://schemas.openxmlformats.org/officeDocument/2006/relationships/hyperlink" Target="https://youtu.be/75svlQdW9oQ" TargetMode="External"/><Relationship Id="rId250" Type="http://schemas.openxmlformats.org/officeDocument/2006/relationships/hyperlink" Target="https://youtu.be/MiXqf_ozhYs" TargetMode="External"/><Relationship Id="rId25" Type="http://schemas.openxmlformats.org/officeDocument/2006/relationships/hyperlink" Target="https://youtu.be/b2DQ_8Gfgh4" TargetMode="External"/><Relationship Id="rId249" Type="http://schemas.openxmlformats.org/officeDocument/2006/relationships/hyperlink" Target="https://youtu.be/6H05IfChPh4" TargetMode="External"/><Relationship Id="rId248" Type="http://schemas.openxmlformats.org/officeDocument/2006/relationships/hyperlink" Target="https://youtu.be/wsQDrx_2eok" TargetMode="External"/><Relationship Id="rId247" Type="http://schemas.openxmlformats.org/officeDocument/2006/relationships/hyperlink" Target="https://youtu.be/l_Y9rxacFdw" TargetMode="External"/><Relationship Id="rId246" Type="http://schemas.openxmlformats.org/officeDocument/2006/relationships/hyperlink" Target="https://youtu.be/7tMuEkrhUzY" TargetMode="External"/><Relationship Id="rId245" Type="http://schemas.openxmlformats.org/officeDocument/2006/relationships/hyperlink" Target="https://youtu.be/xYE81kv9Kt4" TargetMode="External"/><Relationship Id="rId244" Type="http://schemas.openxmlformats.org/officeDocument/2006/relationships/hyperlink" Target="https://youtu.be/3S7sl7ZhUcA" TargetMode="External"/><Relationship Id="rId243" Type="http://schemas.openxmlformats.org/officeDocument/2006/relationships/hyperlink" Target="https://youtu.be/SFPOknrXWf8" TargetMode="External"/><Relationship Id="rId242" Type="http://schemas.openxmlformats.org/officeDocument/2006/relationships/hyperlink" Target="https://youtu.be/3wzV22mOggU" TargetMode="External"/><Relationship Id="rId241" Type="http://schemas.openxmlformats.org/officeDocument/2006/relationships/hyperlink" Target="https://youtu.be/HezaTUNCOnw" TargetMode="External"/><Relationship Id="rId240" Type="http://schemas.openxmlformats.org/officeDocument/2006/relationships/hyperlink" Target="https://youtu.be/8d6yiTmzI74" TargetMode="External"/><Relationship Id="rId24" Type="http://schemas.openxmlformats.org/officeDocument/2006/relationships/hyperlink" Target="https://youtu.be/0teVMoH8hys" TargetMode="External"/><Relationship Id="rId239" Type="http://schemas.openxmlformats.org/officeDocument/2006/relationships/hyperlink" Target="https://youtu.be/vdFPz1DIFOU" TargetMode="External"/><Relationship Id="rId238" Type="http://schemas.openxmlformats.org/officeDocument/2006/relationships/hyperlink" Target="https://youtu.be/OIviV5j69Hw" TargetMode="External"/><Relationship Id="rId237" Type="http://schemas.openxmlformats.org/officeDocument/2006/relationships/hyperlink" Target="https://youtu.be/C2d7ZhMUZH4" TargetMode="External"/><Relationship Id="rId236" Type="http://schemas.openxmlformats.org/officeDocument/2006/relationships/hyperlink" Target="https://youtu.be/uqN9nqAL-1c" TargetMode="External"/><Relationship Id="rId235" Type="http://schemas.openxmlformats.org/officeDocument/2006/relationships/hyperlink" Target="https://youtu.be/xMlkPJtdbcQ" TargetMode="External"/><Relationship Id="rId234" Type="http://schemas.openxmlformats.org/officeDocument/2006/relationships/hyperlink" Target="https://youtu.be/pfTGAvbtwa0" TargetMode="External"/><Relationship Id="rId233" Type="http://schemas.openxmlformats.org/officeDocument/2006/relationships/hyperlink" Target="https://youtu.be/uF02ySQEmww" TargetMode="External"/><Relationship Id="rId232" Type="http://schemas.openxmlformats.org/officeDocument/2006/relationships/hyperlink" Target="https://youtu.be/yo0O0vq0akI" TargetMode="External"/><Relationship Id="rId231" Type="http://schemas.openxmlformats.org/officeDocument/2006/relationships/hyperlink" Target="https://youtu.be/JBY_4aQJXHE" TargetMode="External"/><Relationship Id="rId230" Type="http://schemas.openxmlformats.org/officeDocument/2006/relationships/hyperlink" Target="https://youtu.be/YbAG2356IIU" TargetMode="External"/><Relationship Id="rId23" Type="http://schemas.openxmlformats.org/officeDocument/2006/relationships/hyperlink" Target="https://youtu.be/80SayqGdWK8" TargetMode="External"/><Relationship Id="rId229" Type="http://schemas.openxmlformats.org/officeDocument/2006/relationships/hyperlink" Target="https://youtu.be/m8eYYz9CQkE" TargetMode="External"/><Relationship Id="rId228" Type="http://schemas.openxmlformats.org/officeDocument/2006/relationships/hyperlink" Target="https://youtu.be/CKZZnPiGRug" TargetMode="External"/><Relationship Id="rId227" Type="http://schemas.openxmlformats.org/officeDocument/2006/relationships/hyperlink" Target="https://youtu.be/b2FA2FLfVqc" TargetMode="External"/><Relationship Id="rId226" Type="http://schemas.openxmlformats.org/officeDocument/2006/relationships/hyperlink" Target="https://youtu.be/YWiOQ2sPUQI" TargetMode="External"/><Relationship Id="rId225" Type="http://schemas.openxmlformats.org/officeDocument/2006/relationships/hyperlink" Target="https://youtu.be/V2pOSvvPZC0" TargetMode="External"/><Relationship Id="rId224" Type="http://schemas.openxmlformats.org/officeDocument/2006/relationships/hyperlink" Target="https://youtu.be/1kvu9OhhYr0" TargetMode="External"/><Relationship Id="rId223" Type="http://schemas.openxmlformats.org/officeDocument/2006/relationships/hyperlink" Target="https://youtu.be/1ylBbfVvlyY" TargetMode="External"/><Relationship Id="rId222" Type="http://schemas.openxmlformats.org/officeDocument/2006/relationships/hyperlink" Target="https://youtu.be/qUudztRFqAU" TargetMode="External"/><Relationship Id="rId221" Type="http://schemas.openxmlformats.org/officeDocument/2006/relationships/hyperlink" Target="https://youtu.be/6ev-pPnVF9I" TargetMode="External"/><Relationship Id="rId220" Type="http://schemas.openxmlformats.org/officeDocument/2006/relationships/hyperlink" Target="https://youtu.be/y4jiKcfeZEg" TargetMode="External"/><Relationship Id="rId22" Type="http://schemas.openxmlformats.org/officeDocument/2006/relationships/hyperlink" Target="https://youtu.be/tglCobY-JFg" TargetMode="External"/><Relationship Id="rId219" Type="http://schemas.openxmlformats.org/officeDocument/2006/relationships/hyperlink" Target="https://youtu.be/GbHEwtdEayE" TargetMode="External"/><Relationship Id="rId218" Type="http://schemas.openxmlformats.org/officeDocument/2006/relationships/hyperlink" Target="https://youtu.be/fAs2cbQAeTE" TargetMode="External"/><Relationship Id="rId217" Type="http://schemas.openxmlformats.org/officeDocument/2006/relationships/hyperlink" Target="https://youtu.be/tSiSMgFoHW8" TargetMode="External"/><Relationship Id="rId216" Type="http://schemas.openxmlformats.org/officeDocument/2006/relationships/hyperlink" Target="https://youtu.be/Z4JzuJMQaSU" TargetMode="External"/><Relationship Id="rId215" Type="http://schemas.openxmlformats.org/officeDocument/2006/relationships/hyperlink" Target="https://youtu.be/CmLkTUpskVQ" TargetMode="External"/><Relationship Id="rId214" Type="http://schemas.openxmlformats.org/officeDocument/2006/relationships/hyperlink" Target="https://youtu.be/cUE23E6Wc3Q" TargetMode="External"/><Relationship Id="rId213" Type="http://schemas.openxmlformats.org/officeDocument/2006/relationships/hyperlink" Target="https://youtu.be/kwz9Qdc--2M" TargetMode="External"/><Relationship Id="rId212" Type="http://schemas.openxmlformats.org/officeDocument/2006/relationships/hyperlink" Target="https://youtu.be/66YWFa7uMsk" TargetMode="External"/><Relationship Id="rId211" Type="http://schemas.openxmlformats.org/officeDocument/2006/relationships/hyperlink" Target="https://youtu.be/L4jl_YzFmFI" TargetMode="External"/><Relationship Id="rId210" Type="http://schemas.openxmlformats.org/officeDocument/2006/relationships/hyperlink" Target="https://youtu.be/ipfAL4Wu7gw" TargetMode="External"/><Relationship Id="rId21" Type="http://schemas.openxmlformats.org/officeDocument/2006/relationships/hyperlink" Target="https://youtu.be/ZCfu9pOMEjU" TargetMode="External"/><Relationship Id="rId209" Type="http://schemas.openxmlformats.org/officeDocument/2006/relationships/hyperlink" Target="https://youtu.be/_aNcCv2rOv8" TargetMode="External"/><Relationship Id="rId208" Type="http://schemas.openxmlformats.org/officeDocument/2006/relationships/hyperlink" Target="https://youtu.be/MLvxSTQFOds" TargetMode="External"/><Relationship Id="rId207" Type="http://schemas.openxmlformats.org/officeDocument/2006/relationships/hyperlink" Target="https://youtu.be/cx4XuVbiiRw" TargetMode="External"/><Relationship Id="rId206" Type="http://schemas.openxmlformats.org/officeDocument/2006/relationships/hyperlink" Target="https://youtu.be/Ex1KBL4BEk8" TargetMode="External"/><Relationship Id="rId205" Type="http://schemas.openxmlformats.org/officeDocument/2006/relationships/hyperlink" Target="https://youtu.be/TikyxdJ0HN8" TargetMode="External"/><Relationship Id="rId204" Type="http://schemas.openxmlformats.org/officeDocument/2006/relationships/hyperlink" Target="https://youtu.be/Toi0QvVVQ4I" TargetMode="External"/><Relationship Id="rId203" Type="http://schemas.openxmlformats.org/officeDocument/2006/relationships/hyperlink" Target="https://youtu.be/H3joz1JSbn4" TargetMode="External"/><Relationship Id="rId202" Type="http://schemas.openxmlformats.org/officeDocument/2006/relationships/hyperlink" Target="https://youtu.be/Yg7Z9v_Ek14" TargetMode="External"/><Relationship Id="rId201" Type="http://schemas.openxmlformats.org/officeDocument/2006/relationships/hyperlink" Target="https://youtu.be/X4ImhoNjUSI" TargetMode="External"/><Relationship Id="rId200" Type="http://schemas.openxmlformats.org/officeDocument/2006/relationships/hyperlink" Target="https://youtu.be/y_YrXbLqPRs" TargetMode="External"/><Relationship Id="rId20" Type="http://schemas.openxmlformats.org/officeDocument/2006/relationships/hyperlink" Target="https://youtu.be/PMig1CzCNLU" TargetMode="External"/><Relationship Id="rId2" Type="http://schemas.openxmlformats.org/officeDocument/2006/relationships/hyperlink" Target="https://files.afu.se/Downloads/Transcriptions/Paracast%20(Gene%20Steinberg)/" TargetMode="External"/><Relationship Id="rId199" Type="http://schemas.openxmlformats.org/officeDocument/2006/relationships/hyperlink" Target="https://youtu.be/VvKzVq0JI3o" TargetMode="External"/><Relationship Id="rId198" Type="http://schemas.openxmlformats.org/officeDocument/2006/relationships/hyperlink" Target="https://youtu.be/cm0sblFxx_w" TargetMode="External"/><Relationship Id="rId197" Type="http://schemas.openxmlformats.org/officeDocument/2006/relationships/hyperlink" Target="https://youtu.be/e4xpaK20qgI" TargetMode="External"/><Relationship Id="rId196" Type="http://schemas.openxmlformats.org/officeDocument/2006/relationships/hyperlink" Target="https://youtu.be/SYr4BPOYiWo" TargetMode="External"/><Relationship Id="rId195" Type="http://schemas.openxmlformats.org/officeDocument/2006/relationships/hyperlink" Target="https://youtu.be/HHaRXERt73Q" TargetMode="External"/><Relationship Id="rId194" Type="http://schemas.openxmlformats.org/officeDocument/2006/relationships/hyperlink" Target="https://youtu.be/opTNXKUDB7U" TargetMode="External"/><Relationship Id="rId193" Type="http://schemas.openxmlformats.org/officeDocument/2006/relationships/hyperlink" Target="https://youtu.be/3710UfCHdqQ" TargetMode="External"/><Relationship Id="rId192" Type="http://schemas.openxmlformats.org/officeDocument/2006/relationships/hyperlink" Target="https://youtu.be/oxqBUCz1Wts" TargetMode="External"/><Relationship Id="rId191" Type="http://schemas.openxmlformats.org/officeDocument/2006/relationships/hyperlink" Target="https://youtu.be/lB2Aa_PaNUc" TargetMode="External"/><Relationship Id="rId190" Type="http://schemas.openxmlformats.org/officeDocument/2006/relationships/hyperlink" Target="https://youtu.be/o9mPl3Iw5uQ" TargetMode="External"/><Relationship Id="rId19" Type="http://schemas.openxmlformats.org/officeDocument/2006/relationships/hyperlink" Target="https://youtu.be/GHwMOJLOkSk" TargetMode="External"/><Relationship Id="rId189" Type="http://schemas.openxmlformats.org/officeDocument/2006/relationships/hyperlink" Target="https://youtu.be/juX0C3DCxwE" TargetMode="External"/><Relationship Id="rId188" Type="http://schemas.openxmlformats.org/officeDocument/2006/relationships/hyperlink" Target="https://youtu.be/HybhVXoJ_W0" TargetMode="External"/><Relationship Id="rId187" Type="http://schemas.openxmlformats.org/officeDocument/2006/relationships/hyperlink" Target="https://youtu.be/VCEqjJmRRhE" TargetMode="External"/><Relationship Id="rId186" Type="http://schemas.openxmlformats.org/officeDocument/2006/relationships/hyperlink" Target="https://youtu.be/HWvI9B7epCI" TargetMode="External"/><Relationship Id="rId185" Type="http://schemas.openxmlformats.org/officeDocument/2006/relationships/hyperlink" Target="https://youtu.be/A8cu2aI77ts" TargetMode="External"/><Relationship Id="rId184" Type="http://schemas.openxmlformats.org/officeDocument/2006/relationships/hyperlink" Target="https://youtu.be/rs9esoNPI-8" TargetMode="External"/><Relationship Id="rId183" Type="http://schemas.openxmlformats.org/officeDocument/2006/relationships/hyperlink" Target="https://youtu.be/retweDjS_jo" TargetMode="External"/><Relationship Id="rId182" Type="http://schemas.openxmlformats.org/officeDocument/2006/relationships/hyperlink" Target="https://youtu.be/B1eBeWdEVfU" TargetMode="External"/><Relationship Id="rId181" Type="http://schemas.openxmlformats.org/officeDocument/2006/relationships/hyperlink" Target="https://youtu.be/yOF6Sn2tJaA" TargetMode="External"/><Relationship Id="rId180" Type="http://schemas.openxmlformats.org/officeDocument/2006/relationships/hyperlink" Target="https://youtu.be/M0vUkGhizo8" TargetMode="External"/><Relationship Id="rId18" Type="http://schemas.openxmlformats.org/officeDocument/2006/relationships/hyperlink" Target="https://youtu.be/7bGxCcsswIA" TargetMode="External"/><Relationship Id="rId179" Type="http://schemas.openxmlformats.org/officeDocument/2006/relationships/hyperlink" Target="https://youtu.be/y8dd19sLtYM" TargetMode="External"/><Relationship Id="rId178" Type="http://schemas.openxmlformats.org/officeDocument/2006/relationships/hyperlink" Target="https://youtu.be/rA789lau72w" TargetMode="External"/><Relationship Id="rId177" Type="http://schemas.openxmlformats.org/officeDocument/2006/relationships/hyperlink" Target="https://youtu.be/Hxf3QItnTBc" TargetMode="External"/><Relationship Id="rId176" Type="http://schemas.openxmlformats.org/officeDocument/2006/relationships/hyperlink" Target="https://youtu.be/rryp6e8G6xc" TargetMode="External"/><Relationship Id="rId175" Type="http://schemas.openxmlformats.org/officeDocument/2006/relationships/hyperlink" Target="https://youtu.be/UCPbg2bfYVo" TargetMode="External"/><Relationship Id="rId174" Type="http://schemas.openxmlformats.org/officeDocument/2006/relationships/hyperlink" Target="https://youtu.be/qI2Jg96aRtU" TargetMode="External"/><Relationship Id="rId173" Type="http://schemas.openxmlformats.org/officeDocument/2006/relationships/hyperlink" Target="https://youtu.be/sHkhixw21Y4" TargetMode="External"/><Relationship Id="rId172" Type="http://schemas.openxmlformats.org/officeDocument/2006/relationships/hyperlink" Target="https://youtu.be/c-qb0uqJA5U" TargetMode="External"/><Relationship Id="rId171" Type="http://schemas.openxmlformats.org/officeDocument/2006/relationships/hyperlink" Target="https://youtu.be/JSTyKAsIwvw" TargetMode="External"/><Relationship Id="rId170" Type="http://schemas.openxmlformats.org/officeDocument/2006/relationships/hyperlink" Target="https://youtu.be/hMdOxN342VE" TargetMode="External"/><Relationship Id="rId17" Type="http://schemas.openxmlformats.org/officeDocument/2006/relationships/hyperlink" Target="https://youtu.be/Z8Y0v8zZsvk" TargetMode="External"/><Relationship Id="rId169" Type="http://schemas.openxmlformats.org/officeDocument/2006/relationships/hyperlink" Target="https://youtu.be/h0S_aqtMqaE" TargetMode="External"/><Relationship Id="rId168" Type="http://schemas.openxmlformats.org/officeDocument/2006/relationships/hyperlink" Target="https://youtu.be/NBSvkAMAC5M" TargetMode="External"/><Relationship Id="rId167" Type="http://schemas.openxmlformats.org/officeDocument/2006/relationships/hyperlink" Target="https://youtu.be/HgPhpIKGC4U" TargetMode="External"/><Relationship Id="rId166" Type="http://schemas.openxmlformats.org/officeDocument/2006/relationships/hyperlink" Target="https://youtu.be/iv7yW87PJDE" TargetMode="External"/><Relationship Id="rId165" Type="http://schemas.openxmlformats.org/officeDocument/2006/relationships/hyperlink" Target="https://youtu.be/EyGBAAftqAE" TargetMode="External"/><Relationship Id="rId164" Type="http://schemas.openxmlformats.org/officeDocument/2006/relationships/hyperlink" Target="https://youtu.be/Hsdn_n8uoqI" TargetMode="External"/><Relationship Id="rId163" Type="http://schemas.openxmlformats.org/officeDocument/2006/relationships/hyperlink" Target="https://youtu.be/WgH7APFotlQ" TargetMode="External"/><Relationship Id="rId162" Type="http://schemas.openxmlformats.org/officeDocument/2006/relationships/hyperlink" Target="https://youtu.be/xD-1qMt2Y44" TargetMode="External"/><Relationship Id="rId161" Type="http://schemas.openxmlformats.org/officeDocument/2006/relationships/hyperlink" Target="https://youtu.be/woT8B6VIcQ0" TargetMode="External"/><Relationship Id="rId160" Type="http://schemas.openxmlformats.org/officeDocument/2006/relationships/hyperlink" Target="https://youtu.be/XE174tAIIKI" TargetMode="External"/><Relationship Id="rId16" Type="http://schemas.openxmlformats.org/officeDocument/2006/relationships/hyperlink" Target="https://youtu.be/BFLcK7OlBqk" TargetMode="External"/><Relationship Id="rId159" Type="http://schemas.openxmlformats.org/officeDocument/2006/relationships/hyperlink" Target="https://youtu.be/uWI2QWvkLG4" TargetMode="External"/><Relationship Id="rId158" Type="http://schemas.openxmlformats.org/officeDocument/2006/relationships/hyperlink" Target="https://youtu.be/LlKzlU5XS7g" TargetMode="External"/><Relationship Id="rId157" Type="http://schemas.openxmlformats.org/officeDocument/2006/relationships/hyperlink" Target="https://youtu.be/YBxcj3rk_TY" TargetMode="External"/><Relationship Id="rId156" Type="http://schemas.openxmlformats.org/officeDocument/2006/relationships/hyperlink" Target="https://youtu.be/Ok3Orbp8W8c" TargetMode="External"/><Relationship Id="rId155" Type="http://schemas.openxmlformats.org/officeDocument/2006/relationships/hyperlink" Target="https://youtu.be/Tqli-yrPJn4" TargetMode="External"/><Relationship Id="rId154" Type="http://schemas.openxmlformats.org/officeDocument/2006/relationships/hyperlink" Target="https://youtu.be/ADSN-QrCKDs" TargetMode="External"/><Relationship Id="rId153" Type="http://schemas.openxmlformats.org/officeDocument/2006/relationships/hyperlink" Target="https://youtu.be/6zWbMCfuc7A" TargetMode="External"/><Relationship Id="rId152" Type="http://schemas.openxmlformats.org/officeDocument/2006/relationships/hyperlink" Target="https://youtu.be/WW-qoGbu-zU" TargetMode="External"/><Relationship Id="rId151" Type="http://schemas.openxmlformats.org/officeDocument/2006/relationships/hyperlink" Target="https://youtu.be/waKGDpZG4Yw" TargetMode="External"/><Relationship Id="rId150" Type="http://schemas.openxmlformats.org/officeDocument/2006/relationships/hyperlink" Target="https://youtu.be/O_rCDDd8QFg" TargetMode="External"/><Relationship Id="rId15" Type="http://schemas.openxmlformats.org/officeDocument/2006/relationships/hyperlink" Target="https://youtu.be/LGOSdnOnSNA" TargetMode="External"/><Relationship Id="rId149" Type="http://schemas.openxmlformats.org/officeDocument/2006/relationships/hyperlink" Target="https://youtu.be/kQBT0wBqxeI" TargetMode="External"/><Relationship Id="rId148" Type="http://schemas.openxmlformats.org/officeDocument/2006/relationships/hyperlink" Target="https://youtu.be/81Rmwa-MKl0" TargetMode="External"/><Relationship Id="rId147" Type="http://schemas.openxmlformats.org/officeDocument/2006/relationships/hyperlink" Target="https://youtu.be/yZNx5wlZIG4" TargetMode="External"/><Relationship Id="rId146" Type="http://schemas.openxmlformats.org/officeDocument/2006/relationships/hyperlink" Target="https://youtu.be/MK-PAMACgz4" TargetMode="External"/><Relationship Id="rId145" Type="http://schemas.openxmlformats.org/officeDocument/2006/relationships/hyperlink" Target="https://youtu.be/fIWZtAkAyJY" TargetMode="External"/><Relationship Id="rId144" Type="http://schemas.openxmlformats.org/officeDocument/2006/relationships/hyperlink" Target="https://youtu.be/SJOvI6NikPE" TargetMode="External"/><Relationship Id="rId143" Type="http://schemas.openxmlformats.org/officeDocument/2006/relationships/hyperlink" Target="https://youtu.be/1h7Rzt2HCb0" TargetMode="External"/><Relationship Id="rId142" Type="http://schemas.openxmlformats.org/officeDocument/2006/relationships/hyperlink" Target="https://youtu.be/yVgLm3ansKo" TargetMode="External"/><Relationship Id="rId141" Type="http://schemas.openxmlformats.org/officeDocument/2006/relationships/hyperlink" Target="https://youtu.be/t_inYAa8wD0" TargetMode="External"/><Relationship Id="rId140" Type="http://schemas.openxmlformats.org/officeDocument/2006/relationships/hyperlink" Target="https://youtu.be/hR0xgNt30gc" TargetMode="External"/><Relationship Id="rId14" Type="http://schemas.openxmlformats.org/officeDocument/2006/relationships/hyperlink" Target="https://youtu.be/LjE6dba7t0U" TargetMode="External"/><Relationship Id="rId139" Type="http://schemas.openxmlformats.org/officeDocument/2006/relationships/hyperlink" Target="https://youtu.be/mCLSN3TbrgM" TargetMode="External"/><Relationship Id="rId138" Type="http://schemas.openxmlformats.org/officeDocument/2006/relationships/hyperlink" Target="https://youtu.be/LYGXG72C8tk" TargetMode="External"/><Relationship Id="rId137" Type="http://schemas.openxmlformats.org/officeDocument/2006/relationships/hyperlink" Target="https://youtu.be/8iyJM74486A" TargetMode="External"/><Relationship Id="rId136" Type="http://schemas.openxmlformats.org/officeDocument/2006/relationships/hyperlink" Target="https://youtu.be/w0vNW12HSUg" TargetMode="External"/><Relationship Id="rId135" Type="http://schemas.openxmlformats.org/officeDocument/2006/relationships/hyperlink" Target="https://youtu.be/ZNQ_duReVQg" TargetMode="External"/><Relationship Id="rId134" Type="http://schemas.openxmlformats.org/officeDocument/2006/relationships/hyperlink" Target="https://youtu.be/jND6-_s4OCg" TargetMode="External"/><Relationship Id="rId133" Type="http://schemas.openxmlformats.org/officeDocument/2006/relationships/hyperlink" Target="https://youtu.be/QdakbO2hzXk" TargetMode="External"/><Relationship Id="rId132" Type="http://schemas.openxmlformats.org/officeDocument/2006/relationships/hyperlink" Target="https://youtu.be/lmOPAK_SflM" TargetMode="External"/><Relationship Id="rId131" Type="http://schemas.openxmlformats.org/officeDocument/2006/relationships/hyperlink" Target="https://youtu.be/FNpo02zBFcg" TargetMode="External"/><Relationship Id="rId130" Type="http://schemas.openxmlformats.org/officeDocument/2006/relationships/hyperlink" Target="https://youtu.be/aoGditCcxks" TargetMode="External"/><Relationship Id="rId13" Type="http://schemas.openxmlformats.org/officeDocument/2006/relationships/hyperlink" Target="https://youtu.be/XoTWvf6tcoA" TargetMode="External"/><Relationship Id="rId129" Type="http://schemas.openxmlformats.org/officeDocument/2006/relationships/hyperlink" Target="https://youtu.be/pBt9V2eZqhs" TargetMode="External"/><Relationship Id="rId128" Type="http://schemas.openxmlformats.org/officeDocument/2006/relationships/hyperlink" Target="https://youtu.be/xX_DmtrC4DM" TargetMode="External"/><Relationship Id="rId127" Type="http://schemas.openxmlformats.org/officeDocument/2006/relationships/hyperlink" Target="https://youtu.be/qradn_vmrfE" TargetMode="External"/><Relationship Id="rId126" Type="http://schemas.openxmlformats.org/officeDocument/2006/relationships/hyperlink" Target="https://youtu.be/WGdRoaOEyyI" TargetMode="External"/><Relationship Id="rId125" Type="http://schemas.openxmlformats.org/officeDocument/2006/relationships/hyperlink" Target="https://youtu.be/MzNDB2wBaFc" TargetMode="External"/><Relationship Id="rId124" Type="http://schemas.openxmlformats.org/officeDocument/2006/relationships/hyperlink" Target="https://youtu.be/VpbYkp6Me0g" TargetMode="External"/><Relationship Id="rId123" Type="http://schemas.openxmlformats.org/officeDocument/2006/relationships/hyperlink" Target="https://youtu.be/VElo-An5cLg" TargetMode="External"/><Relationship Id="rId122" Type="http://schemas.openxmlformats.org/officeDocument/2006/relationships/hyperlink" Target="https://youtu.be/Kx5zzT8BN_w" TargetMode="External"/><Relationship Id="rId121" Type="http://schemas.openxmlformats.org/officeDocument/2006/relationships/hyperlink" Target="https://youtu.be/Kmh2mFSe1pM" TargetMode="External"/><Relationship Id="rId120" Type="http://schemas.openxmlformats.org/officeDocument/2006/relationships/hyperlink" Target="https://youtu.be/jQwzBziz5RU" TargetMode="External"/><Relationship Id="rId12" Type="http://schemas.openxmlformats.org/officeDocument/2006/relationships/hyperlink" Target="https://youtu.be/29r5G1ZYaKo" TargetMode="External"/><Relationship Id="rId119" Type="http://schemas.openxmlformats.org/officeDocument/2006/relationships/hyperlink" Target="https://youtu.be/3WnvvW891bQ" TargetMode="External"/><Relationship Id="rId118" Type="http://schemas.openxmlformats.org/officeDocument/2006/relationships/hyperlink" Target="https://youtu.be/KvHDEdpbEpg" TargetMode="External"/><Relationship Id="rId117" Type="http://schemas.openxmlformats.org/officeDocument/2006/relationships/hyperlink" Target="https://youtu.be/3mMXSTDpIFw" TargetMode="External"/><Relationship Id="rId116" Type="http://schemas.openxmlformats.org/officeDocument/2006/relationships/hyperlink" Target="https://youtu.be/p8NVBSxjh38" TargetMode="External"/><Relationship Id="rId115" Type="http://schemas.openxmlformats.org/officeDocument/2006/relationships/hyperlink" Target="https://youtu.be/XaKzQrj9Ulc" TargetMode="External"/><Relationship Id="rId114" Type="http://schemas.openxmlformats.org/officeDocument/2006/relationships/hyperlink" Target="https://youtu.be/M7diG9aqxBE" TargetMode="External"/><Relationship Id="rId113" Type="http://schemas.openxmlformats.org/officeDocument/2006/relationships/hyperlink" Target="https://youtu.be/dKAZM422s6k" TargetMode="External"/><Relationship Id="rId112" Type="http://schemas.openxmlformats.org/officeDocument/2006/relationships/hyperlink" Target="https://youtu.be/9I4-YAv8vKQ" TargetMode="External"/><Relationship Id="rId111" Type="http://schemas.openxmlformats.org/officeDocument/2006/relationships/hyperlink" Target="https://youtu.be/CSasj_Erqbg" TargetMode="External"/><Relationship Id="rId110" Type="http://schemas.openxmlformats.org/officeDocument/2006/relationships/hyperlink" Target="https://youtu.be/ZOLz9g-Y0ic" TargetMode="External"/><Relationship Id="rId11" Type="http://schemas.openxmlformats.org/officeDocument/2006/relationships/hyperlink" Target="https://youtu.be/oxYCxwZHqbM" TargetMode="External"/><Relationship Id="rId109" Type="http://schemas.openxmlformats.org/officeDocument/2006/relationships/hyperlink" Target="https://youtu.be/J2ON53dP0vQ" TargetMode="External"/><Relationship Id="rId108" Type="http://schemas.openxmlformats.org/officeDocument/2006/relationships/hyperlink" Target="https://youtu.be/u8JDMdJA198" TargetMode="External"/><Relationship Id="rId107" Type="http://schemas.openxmlformats.org/officeDocument/2006/relationships/hyperlink" Target="https://youtu.be/XV-I9FcCWIM" TargetMode="External"/><Relationship Id="rId106" Type="http://schemas.openxmlformats.org/officeDocument/2006/relationships/hyperlink" Target="https://youtu.be/MksJxKpsxR0" TargetMode="External"/><Relationship Id="rId105" Type="http://schemas.openxmlformats.org/officeDocument/2006/relationships/hyperlink" Target="https://youtu.be/V28sKW5ZpYc" TargetMode="External"/><Relationship Id="rId104" Type="http://schemas.openxmlformats.org/officeDocument/2006/relationships/hyperlink" Target="https://youtu.be/riSRufSAogU" TargetMode="External"/><Relationship Id="rId103" Type="http://schemas.openxmlformats.org/officeDocument/2006/relationships/hyperlink" Target="https://youtu.be/BC6sADte5TE" TargetMode="External"/><Relationship Id="rId102" Type="http://schemas.openxmlformats.org/officeDocument/2006/relationships/hyperlink" Target="https://youtu.be/IW0VGpwS0qs" TargetMode="External"/><Relationship Id="rId101" Type="http://schemas.openxmlformats.org/officeDocument/2006/relationships/hyperlink" Target="https://youtu.be/gACF_AEjlGk" TargetMode="External"/><Relationship Id="rId100" Type="http://schemas.openxmlformats.org/officeDocument/2006/relationships/hyperlink" Target="https://youtu.be/yrWei63xg1w" TargetMode="External"/><Relationship Id="rId10" Type="http://schemas.openxmlformats.org/officeDocument/2006/relationships/hyperlink" Target="https://youtu.be/_kDqztRaB-I" TargetMode="External"/><Relationship Id="rId1" Type="http://schemas.openxmlformats.org/officeDocument/2006/relationships/hyperlink" Target="https://youtu.be/xyHTlyXX8sQ"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1"/>
  <sheetViews>
    <sheetView tabSelected="1" workbookViewId="0">
      <selection activeCell="A1" sqref="$A1:$XF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1" width="9" style="1" hidden="1" customWidth="1"/>
    <col min="12" max="12" width="10.7142857142857" style="2" customWidth="1"/>
    <col min="13" max="16384" width="9" style="1"/>
  </cols>
  <sheetData>
    <row r="1" ht="45" spans="1:11">
      <c r="A1" s="3" t="s">
        <v>0</v>
      </c>
      <c r="B1" s="3" t="s">
        <v>1</v>
      </c>
      <c r="C1" s="3" t="s">
        <v>2</v>
      </c>
      <c r="D1" s="3" t="s">
        <v>3</v>
      </c>
      <c r="E1" s="3" t="s">
        <v>4</v>
      </c>
      <c r="F1" s="3" t="s">
        <v>5</v>
      </c>
      <c r="G1" s="3" t="s">
        <v>6</v>
      </c>
      <c r="H1" s="3" t="s">
        <v>7</v>
      </c>
      <c r="I1" s="3" t="s">
        <v>8</v>
      </c>
      <c r="J1" s="3" t="s">
        <v>9</v>
      </c>
      <c r="K1" s="3" t="s">
        <v>10</v>
      </c>
    </row>
    <row r="2" ht="225" spans="1:12">
      <c r="A2" s="1" t="s">
        <v>11</v>
      </c>
      <c r="B2" s="1" t="s">
        <v>12</v>
      </c>
      <c r="C2" s="4" t="s">
        <v>13</v>
      </c>
      <c r="D2" s="1" t="s">
        <v>14</v>
      </c>
      <c r="E2" s="1" t="s">
        <v>15</v>
      </c>
      <c r="F2" s="4" t="s">
        <v>16</v>
      </c>
      <c r="G2" s="1" t="s">
        <v>17</v>
      </c>
      <c r="H2" s="1" t="s">
        <v>18</v>
      </c>
      <c r="I2" s="1" t="s">
        <v>19</v>
      </c>
      <c r="J2" s="1" t="s">
        <v>20</v>
      </c>
      <c r="K2" s="1" t="s">
        <v>21</v>
      </c>
      <c r="L2" s="2" t="str">
        <f>HYPERLINK("https://files.afu.se/Downloads/Transcripts/Paracast%20(Gene%20Steinberg)/2019 04 03 - The Official Paracast Channel - New Show  Richard Hoffman explains how he got interested in UFOs..._xyHTlyXX8sQ - transcript (automated).pdf","Transcript Link")</f>
        <v>Transcript Link</v>
      </c>
    </row>
    <row r="3" ht="135" spans="1:12">
      <c r="A3" s="1" t="s">
        <v>22</v>
      </c>
      <c r="B3" s="1" t="s">
        <v>12</v>
      </c>
      <c r="C3" s="4" t="s">
        <v>23</v>
      </c>
      <c r="D3" s="1" t="s">
        <v>24</v>
      </c>
      <c r="E3" s="1" t="s">
        <v>25</v>
      </c>
      <c r="F3" s="4" t="s">
        <v>16</v>
      </c>
      <c r="G3" s="1" t="s">
        <v>17</v>
      </c>
      <c r="H3" s="1" t="s">
        <v>18</v>
      </c>
      <c r="I3" s="1" t="s">
        <v>19</v>
      </c>
      <c r="J3" s="1" t="s">
        <v>26</v>
      </c>
      <c r="K3" s="1" t="s">
        <v>21</v>
      </c>
      <c r="L3" s="2" t="str">
        <f>HYPERLINK("https://files.afu.se/Downloads/Transcripts/Paracast%20(Gene%20Steinberg)/2019 01 30 - The Official Paracast Channel - Jason Offutt shares his personal UFO sighting..._-hPt3vOxjik - transcript (automated).pdf","Transcript Link")</f>
        <v>Transcript Link</v>
      </c>
    </row>
    <row r="4" ht="225" spans="1:12">
      <c r="A4" s="1" t="s">
        <v>27</v>
      </c>
      <c r="B4" s="1" t="s">
        <v>12</v>
      </c>
      <c r="C4" s="4" t="s">
        <v>28</v>
      </c>
      <c r="D4" s="1" t="s">
        <v>29</v>
      </c>
      <c r="E4" s="1" t="s">
        <v>30</v>
      </c>
      <c r="F4" s="4" t="s">
        <v>16</v>
      </c>
      <c r="G4" s="1" t="s">
        <v>17</v>
      </c>
      <c r="H4" s="1" t="s">
        <v>18</v>
      </c>
      <c r="I4" s="1" t="s">
        <v>19</v>
      </c>
      <c r="J4" s="1" t="s">
        <v>31</v>
      </c>
      <c r="K4" s="1" t="s">
        <v>21</v>
      </c>
      <c r="L4" s="2" t="str">
        <f>HYPERLINK("https://files.afu.se/Downloads/Transcripts/Paracast%20(Gene%20Steinberg)/2019 01 29 - The Official Paracast Channel - Jason Offutt  Is paranormal research going mainstream _TslFdxPmjZg - transcript (automated).pdf","Transcript Link")</f>
        <v>Transcript Link</v>
      </c>
    </row>
    <row r="5" ht="255" spans="1:12">
      <c r="A5" s="1" t="s">
        <v>32</v>
      </c>
      <c r="B5" s="1" t="s">
        <v>12</v>
      </c>
      <c r="C5" s="4" t="s">
        <v>33</v>
      </c>
      <c r="D5" s="1" t="s">
        <v>34</v>
      </c>
      <c r="E5" s="1" t="s">
        <v>35</v>
      </c>
      <c r="F5" s="4" t="s">
        <v>16</v>
      </c>
      <c r="G5" s="1" t="s">
        <v>17</v>
      </c>
      <c r="H5" s="1" t="s">
        <v>18</v>
      </c>
      <c r="I5" s="1" t="s">
        <v>19</v>
      </c>
      <c r="J5" s="1" t="s">
        <v>36</v>
      </c>
      <c r="K5" s="1" t="s">
        <v>21</v>
      </c>
      <c r="L5" s="2">
        <v>0</v>
      </c>
    </row>
    <row r="6" ht="255" spans="1:12">
      <c r="A6" s="1" t="s">
        <v>32</v>
      </c>
      <c r="B6" s="1" t="s">
        <v>12</v>
      </c>
      <c r="C6" s="4" t="s">
        <v>37</v>
      </c>
      <c r="D6" s="1" t="s">
        <v>38</v>
      </c>
      <c r="E6" s="1" t="s">
        <v>39</v>
      </c>
      <c r="F6" s="4" t="s">
        <v>16</v>
      </c>
      <c r="G6" s="1" t="s">
        <v>17</v>
      </c>
      <c r="H6" s="1" t="s">
        <v>18</v>
      </c>
      <c r="I6" s="1" t="s">
        <v>19</v>
      </c>
      <c r="J6" s="1" t="s">
        <v>40</v>
      </c>
      <c r="K6" s="1" t="s">
        <v>21</v>
      </c>
      <c r="L6" s="2">
        <v>0</v>
      </c>
    </row>
    <row r="7" ht="409.5" spans="1:12">
      <c r="A7" s="1" t="s">
        <v>41</v>
      </c>
      <c r="B7" s="1" t="s">
        <v>12</v>
      </c>
      <c r="C7" s="4" t="s">
        <v>42</v>
      </c>
      <c r="D7" s="1" t="s">
        <v>43</v>
      </c>
      <c r="E7" s="1" t="s">
        <v>44</v>
      </c>
      <c r="F7" s="4" t="s">
        <v>16</v>
      </c>
      <c r="G7" s="1" t="s">
        <v>17</v>
      </c>
      <c r="H7" s="1" t="s">
        <v>18</v>
      </c>
      <c r="I7" s="1" t="s">
        <v>19</v>
      </c>
      <c r="J7" s="1" t="s">
        <v>45</v>
      </c>
      <c r="K7" s="1" t="s">
        <v>21</v>
      </c>
      <c r="L7" s="2" t="str">
        <f>HYPERLINK("https://files.afu.se/Downloads/Transcripts/Paracast%20(Gene%20Steinberg)/2018 09 06 - The Official Paracast Channel - UFO Abductee Calvin Parker tells all from 1973 incident I The Paracast  September 2, 2018_nialsG9eK5U - transcript (automated).pdf","Transcript Link")</f>
        <v>Transcript Link</v>
      </c>
    </row>
    <row r="8" ht="255" spans="1:12">
      <c r="A8" s="1" t="s">
        <v>46</v>
      </c>
      <c r="B8" s="1" t="s">
        <v>12</v>
      </c>
      <c r="C8" s="4" t="s">
        <v>47</v>
      </c>
      <c r="D8" s="1" t="s">
        <v>48</v>
      </c>
      <c r="E8" s="1" t="s">
        <v>49</v>
      </c>
      <c r="F8" s="4" t="s">
        <v>16</v>
      </c>
      <c r="G8" s="1" t="s">
        <v>17</v>
      </c>
      <c r="H8" s="1" t="s">
        <v>18</v>
      </c>
      <c r="I8" s="1" t="s">
        <v>19</v>
      </c>
      <c r="J8" s="1" t="s">
        <v>50</v>
      </c>
      <c r="K8" s="1" t="s">
        <v>21</v>
      </c>
      <c r="L8" s="2" t="str">
        <f>HYPERLINK("https://files.afu.se/Downloads/Transcripts/Paracast%20(Gene%20Steinberg)/2018 08 30 - The Official Paracast Channel - Vampires  A real Subculture  Douglas Robinson I  The Paracast  August 26, 2018_TI3r_98SmUg - transcript (automated).pdf","Transcript Link")</f>
        <v>Transcript Link</v>
      </c>
    </row>
    <row r="9" ht="345" spans="1:12">
      <c r="A9" s="1" t="s">
        <v>46</v>
      </c>
      <c r="B9" s="1" t="s">
        <v>12</v>
      </c>
      <c r="C9" s="4" t="s">
        <v>51</v>
      </c>
      <c r="D9" s="1" t="s">
        <v>52</v>
      </c>
      <c r="E9" s="1" t="s">
        <v>53</v>
      </c>
      <c r="F9" s="4" t="s">
        <v>16</v>
      </c>
      <c r="G9" s="1" t="s">
        <v>17</v>
      </c>
      <c r="H9" s="1" t="s">
        <v>18</v>
      </c>
      <c r="I9" s="1" t="s">
        <v>19</v>
      </c>
      <c r="J9" s="1" t="s">
        <v>54</v>
      </c>
      <c r="K9" s="1" t="s">
        <v>21</v>
      </c>
      <c r="L9" s="2" t="str">
        <f>HYPERLINK("https://files.afu.se/Downloads/Transcripts/Paracast%20(Gene%20Steinberg)/2018 08 30 - The Official Paracast Channel - UFO Investigator Nigel Watson with J. Randall Murphy I The Paracast  August 19, 2018_E8n-NDMrMZY - transcript (automated).pdf","Transcript Link")</f>
        <v>Transcript Link</v>
      </c>
    </row>
    <row r="10" ht="345" spans="1:12">
      <c r="A10" s="1" t="s">
        <v>55</v>
      </c>
      <c r="B10" s="1" t="s">
        <v>12</v>
      </c>
      <c r="C10" s="4" t="s">
        <v>56</v>
      </c>
      <c r="D10" s="1" t="s">
        <v>57</v>
      </c>
      <c r="E10" s="1" t="s">
        <v>58</v>
      </c>
      <c r="F10" s="4" t="s">
        <v>16</v>
      </c>
      <c r="G10" s="1" t="s">
        <v>17</v>
      </c>
      <c r="H10" s="1" t="s">
        <v>18</v>
      </c>
      <c r="I10" s="1" t="s">
        <v>19</v>
      </c>
      <c r="J10" s="1" t="s">
        <v>59</v>
      </c>
      <c r="K10" s="1" t="s">
        <v>21</v>
      </c>
      <c r="L10" s="2">
        <v>0</v>
      </c>
    </row>
    <row r="11" ht="255" spans="1:12">
      <c r="A11" s="1" t="s">
        <v>60</v>
      </c>
      <c r="B11" s="1" t="s">
        <v>12</v>
      </c>
      <c r="C11" s="4" t="s">
        <v>61</v>
      </c>
      <c r="D11" s="1" t="s">
        <v>62</v>
      </c>
      <c r="E11" s="1" t="s">
        <v>63</v>
      </c>
      <c r="F11" s="4" t="s">
        <v>16</v>
      </c>
      <c r="G11" s="1" t="s">
        <v>17</v>
      </c>
      <c r="H11" s="1" t="s">
        <v>18</v>
      </c>
      <c r="I11" s="1" t="s">
        <v>19</v>
      </c>
      <c r="J11" s="1" t="s">
        <v>64</v>
      </c>
      <c r="K11" s="1" t="s">
        <v>21</v>
      </c>
      <c r="L11" s="2">
        <v>0</v>
      </c>
    </row>
    <row r="12" ht="360" spans="1:12">
      <c r="A12" s="1" t="s">
        <v>65</v>
      </c>
      <c r="B12" s="1" t="s">
        <v>12</v>
      </c>
      <c r="C12" s="4" t="s">
        <v>66</v>
      </c>
      <c r="D12" s="1" t="s">
        <v>67</v>
      </c>
      <c r="E12" s="1" t="s">
        <v>68</v>
      </c>
      <c r="F12" s="4" t="s">
        <v>16</v>
      </c>
      <c r="G12" s="1" t="s">
        <v>17</v>
      </c>
      <c r="H12" s="1" t="s">
        <v>18</v>
      </c>
      <c r="I12" s="1" t="s">
        <v>19</v>
      </c>
      <c r="J12" s="1" t="s">
        <v>69</v>
      </c>
      <c r="K12" s="1" t="s">
        <v>21</v>
      </c>
      <c r="L12" s="2" t="str">
        <f>HYPERLINK("https://files.afu.se/Downloads/Transcripts/Paracast%20(Gene%20Steinberg)/2018 08 27 - The Official Paracast Channel - The Paracast  July 29, 2018 - Paul Dean with J. Randall Murphy I Documented UFO Evidence!_29r5G1ZYaKo - transcript (automated).pdf","Transcript Link")</f>
        <v>Transcript Link</v>
      </c>
    </row>
    <row r="13" ht="270" spans="1:12">
      <c r="A13" s="1" t="s">
        <v>70</v>
      </c>
      <c r="B13" s="1" t="s">
        <v>12</v>
      </c>
      <c r="C13" s="4" t="s">
        <v>71</v>
      </c>
      <c r="D13" s="1" t="s">
        <v>72</v>
      </c>
      <c r="E13" s="1" t="s">
        <v>73</v>
      </c>
      <c r="F13" s="4" t="s">
        <v>16</v>
      </c>
      <c r="G13" s="1" t="s">
        <v>17</v>
      </c>
      <c r="H13" s="1" t="s">
        <v>18</v>
      </c>
      <c r="I13" s="1" t="s">
        <v>19</v>
      </c>
      <c r="J13" s="1" t="s">
        <v>74</v>
      </c>
      <c r="K13" s="1" t="s">
        <v>21</v>
      </c>
      <c r="L13" s="2" t="str">
        <f>HYPERLINK("https://files.afu.se/Downloads/Transcripts/Paracast%20(Gene%20Steinberg)/2018 08 21 - The Official Paracast Channel - The Paracast  July 22, 2018 — Nick Redfern with J. Randall Murphy I MIB's &amp; UFO's_XoTWvf6tcoA - transcript (automated).pdf","Transcript Link")</f>
        <v>Transcript Link</v>
      </c>
    </row>
    <row r="14" ht="255" spans="1:12">
      <c r="A14" s="1" t="s">
        <v>75</v>
      </c>
      <c r="B14" s="1" t="s">
        <v>12</v>
      </c>
      <c r="C14" s="4" t="s">
        <v>76</v>
      </c>
      <c r="D14" s="1" t="s">
        <v>77</v>
      </c>
      <c r="E14" s="1" t="s">
        <v>78</v>
      </c>
      <c r="F14" s="4" t="s">
        <v>16</v>
      </c>
      <c r="G14" s="1" t="s">
        <v>17</v>
      </c>
      <c r="H14" s="1" t="s">
        <v>18</v>
      </c>
      <c r="I14" s="1" t="s">
        <v>19</v>
      </c>
      <c r="J14" s="1" t="s">
        <v>79</v>
      </c>
      <c r="K14" s="1" t="s">
        <v>21</v>
      </c>
      <c r="L14" s="2" t="str">
        <f>HYPERLINK("https://files.afu.se/Downloads/Transcripts/Paracast%20(Gene%20Steinberg)/2018 08 20 - The Official Paracast Channel - The Paracast  July 15, 2018 — Allen Greenfield with J. Randall Murphy_LjE6dba7t0U - transcript (automated).pdf","Transcript Link")</f>
        <v>Transcript Link</v>
      </c>
    </row>
    <row r="15" ht="255" spans="1:12">
      <c r="A15" s="1" t="s">
        <v>80</v>
      </c>
      <c r="B15" s="1" t="s">
        <v>12</v>
      </c>
      <c r="C15" s="4" t="s">
        <v>81</v>
      </c>
      <c r="D15" s="1" t="s">
        <v>82</v>
      </c>
      <c r="E15" s="1" t="s">
        <v>83</v>
      </c>
      <c r="F15" s="4" t="s">
        <v>16</v>
      </c>
      <c r="G15" s="1" t="s">
        <v>17</v>
      </c>
      <c r="H15" s="1" t="s">
        <v>18</v>
      </c>
      <c r="I15" s="1" t="s">
        <v>19</v>
      </c>
      <c r="J15" s="1" t="s">
        <v>84</v>
      </c>
      <c r="K15" s="1" t="s">
        <v>21</v>
      </c>
      <c r="L15" s="2" t="str">
        <f>HYPERLINK("https://files.afu.se/Downloads/Transcripts/Paracast%20(Gene%20Steinberg)/2018 07 10 - The Official Paracast Channel - The Paracast  July 8, 2018 — Don Ecker with J. Randall Murphy_LGOSdnOnSNA - transcript (automated).pdf","Transcript Link")</f>
        <v>Transcript Link</v>
      </c>
    </row>
    <row r="16" ht="255" spans="1:12">
      <c r="A16" s="1" t="s">
        <v>85</v>
      </c>
      <c r="B16" s="1" t="s">
        <v>12</v>
      </c>
      <c r="C16" s="4" t="s">
        <v>86</v>
      </c>
      <c r="D16" s="1" t="s">
        <v>87</v>
      </c>
      <c r="E16" s="1" t="s">
        <v>88</v>
      </c>
      <c r="F16" s="4" t="s">
        <v>16</v>
      </c>
      <c r="G16" s="1" t="s">
        <v>17</v>
      </c>
      <c r="H16" s="1" t="s">
        <v>18</v>
      </c>
      <c r="I16" s="1" t="s">
        <v>19</v>
      </c>
      <c r="J16" s="1" t="s">
        <v>89</v>
      </c>
      <c r="K16" s="1" t="s">
        <v>21</v>
      </c>
      <c r="L16" s="2" t="str">
        <f>HYPERLINK("https://files.afu.se/Downloads/Transcripts/Paracast%20(Gene%20Steinberg)/2018 07 02 - The Official Paracast Channel - The Paracast  July 1, 2018 — Kerry Trent Haggard with J. Randall Murphy_BFLcK7OlBqk - transcript (automated).pdf","Transcript Link")</f>
        <v>Transcript Link</v>
      </c>
    </row>
    <row r="17" ht="240" spans="1:12">
      <c r="A17" s="1" t="s">
        <v>90</v>
      </c>
      <c r="B17" s="1" t="s">
        <v>12</v>
      </c>
      <c r="C17" s="4" t="s">
        <v>91</v>
      </c>
      <c r="D17" s="1" t="s">
        <v>92</v>
      </c>
      <c r="E17" s="1" t="s">
        <v>93</v>
      </c>
      <c r="F17" s="4" t="s">
        <v>16</v>
      </c>
      <c r="G17" s="1" t="s">
        <v>17</v>
      </c>
      <c r="H17" s="1" t="s">
        <v>18</v>
      </c>
      <c r="I17" s="1" t="s">
        <v>19</v>
      </c>
      <c r="J17" s="1" t="s">
        <v>94</v>
      </c>
      <c r="K17" s="1" t="s">
        <v>21</v>
      </c>
      <c r="L17" s="2" t="str">
        <f>HYPERLINK("https://files.afu.se/Downloads/Transcripts/Paracast%20(Gene%20Steinberg)/2018 06 25 - The Official Paracast Channel - The Paracast  June 24, 2018 — Loren Coleman with J. Randall Murphy_Z8Y0v8zZsvk - transcript (automated).pdf","Transcript Link")</f>
        <v>Transcript Link</v>
      </c>
    </row>
    <row r="18" ht="270" spans="1:12">
      <c r="A18" s="1" t="s">
        <v>95</v>
      </c>
      <c r="B18" s="1" t="s">
        <v>12</v>
      </c>
      <c r="C18" s="4" t="s">
        <v>96</v>
      </c>
      <c r="D18" s="1" t="s">
        <v>97</v>
      </c>
      <c r="E18" s="1" t="s">
        <v>98</v>
      </c>
      <c r="F18" s="4" t="s">
        <v>16</v>
      </c>
      <c r="G18" s="1" t="s">
        <v>17</v>
      </c>
      <c r="H18" s="1" t="s">
        <v>18</v>
      </c>
      <c r="I18" s="1" t="s">
        <v>19</v>
      </c>
      <c r="J18" s="1" t="s">
        <v>99</v>
      </c>
      <c r="K18" s="1" t="s">
        <v>21</v>
      </c>
      <c r="L18" s="2" t="str">
        <f>HYPERLINK("https://files.afu.se/Downloads/Transcripts/Paracast%20(Gene%20Steinberg)/2018 06 17 - The Official Paracast Channel - The Paracast  June 17, 2018 — Dr. Irena Scott with Curtis Collins_7bGxCcsswIA - transcript (automated).pdf","Transcript Link")</f>
        <v>Transcript Link</v>
      </c>
    </row>
    <row r="19" ht="240" spans="1:12">
      <c r="A19" s="1" t="s">
        <v>100</v>
      </c>
      <c r="B19" s="1" t="s">
        <v>12</v>
      </c>
      <c r="C19" s="4" t="s">
        <v>101</v>
      </c>
      <c r="D19" s="1" t="s">
        <v>102</v>
      </c>
      <c r="E19" s="1" t="s">
        <v>103</v>
      </c>
      <c r="F19" s="4" t="s">
        <v>16</v>
      </c>
      <c r="G19" s="1" t="s">
        <v>17</v>
      </c>
      <c r="H19" s="1" t="s">
        <v>18</v>
      </c>
      <c r="I19" s="1" t="s">
        <v>19</v>
      </c>
      <c r="J19" s="1" t="s">
        <v>104</v>
      </c>
      <c r="K19" s="1" t="s">
        <v>21</v>
      </c>
      <c r="L19" s="2" t="str">
        <f>HYPERLINK("https://files.afu.se/Downloads/Transcripts/Paracast%20(Gene%20Steinberg)/2018 06 10 - The Official Paracast Channel - The Paracast  June 10, 2018 — Ryan Sprague with Goggs Mackay_GHwMOJLOkSk - transcript (automated).pdf","Transcript Link")</f>
        <v>Transcript Link</v>
      </c>
    </row>
    <row r="20" ht="240" spans="1:12">
      <c r="A20" s="1" t="s">
        <v>105</v>
      </c>
      <c r="B20" s="1" t="s">
        <v>12</v>
      </c>
      <c r="C20" s="4" t="s">
        <v>106</v>
      </c>
      <c r="D20" s="1" t="s">
        <v>107</v>
      </c>
      <c r="E20" s="1" t="s">
        <v>108</v>
      </c>
      <c r="F20" s="4" t="s">
        <v>16</v>
      </c>
      <c r="G20" s="1" t="s">
        <v>17</v>
      </c>
      <c r="H20" s="1" t="s">
        <v>18</v>
      </c>
      <c r="I20" s="1" t="s">
        <v>19</v>
      </c>
      <c r="J20" s="1" t="s">
        <v>109</v>
      </c>
      <c r="K20" s="1" t="s">
        <v>21</v>
      </c>
      <c r="L20" s="2" t="str">
        <f>HYPERLINK("https://files.afu.se/Downloads/Transcripts/Paracast%20(Gene%20Steinberg)/2018 06 03 - The Official Paracast Channel - The Paracast  June 3, 2018 — Greg Bishop_PMig1CzCNLU - transcript (automated).pdf","Transcript Link")</f>
        <v>Transcript Link</v>
      </c>
    </row>
    <row r="21" ht="255" spans="1:12">
      <c r="A21" s="1" t="s">
        <v>110</v>
      </c>
      <c r="B21" s="1" t="s">
        <v>12</v>
      </c>
      <c r="C21" s="4" t="s">
        <v>111</v>
      </c>
      <c r="D21" s="1" t="s">
        <v>112</v>
      </c>
      <c r="E21" s="1" t="s">
        <v>113</v>
      </c>
      <c r="F21" s="4" t="s">
        <v>16</v>
      </c>
      <c r="G21" s="1" t="s">
        <v>17</v>
      </c>
      <c r="H21" s="1" t="s">
        <v>18</v>
      </c>
      <c r="I21" s="1" t="s">
        <v>19</v>
      </c>
      <c r="J21" s="1" t="s">
        <v>114</v>
      </c>
      <c r="K21" s="1" t="s">
        <v>21</v>
      </c>
      <c r="L21" s="2" t="str">
        <f>HYPERLINK("https://files.afu.se/Downloads/Transcripts/Paracast%20(Gene%20Steinberg)/2018 05 27 - The Official Paracast Channel - The Paracast  May 27, 2018 — Dr. Jack Hunter with Goggs Mackay_ZCfu9pOMEjU - transcript (automated).pdf","Transcript Link")</f>
        <v>Transcript Link</v>
      </c>
    </row>
    <row r="22" ht="240" spans="1:12">
      <c r="A22" s="1" t="s">
        <v>115</v>
      </c>
      <c r="B22" s="1" t="s">
        <v>12</v>
      </c>
      <c r="C22" s="4" t="s">
        <v>116</v>
      </c>
      <c r="D22" s="1" t="s">
        <v>117</v>
      </c>
      <c r="E22" s="1" t="s">
        <v>118</v>
      </c>
      <c r="F22" s="4" t="s">
        <v>16</v>
      </c>
      <c r="G22" s="1" t="s">
        <v>17</v>
      </c>
      <c r="H22" s="1" t="s">
        <v>18</v>
      </c>
      <c r="I22" s="1" t="s">
        <v>19</v>
      </c>
      <c r="J22" s="1" t="s">
        <v>119</v>
      </c>
      <c r="K22" s="1" t="s">
        <v>21</v>
      </c>
      <c r="L22" s="2" t="str">
        <f>HYPERLINK("https://files.afu.se/Downloads/Transcripts/Paracast%20(Gene%20Steinberg)/2018 05 20 - The Official Paracast Channel - The Paracast  May 20, 2018 — Brent Raynes with Goggs Mackay_tglCobY-JFg - transcript (automated).pdf","Transcript Link")</f>
        <v>Transcript Link</v>
      </c>
    </row>
    <row r="23" ht="210" spans="1:12">
      <c r="A23" s="1" t="s">
        <v>120</v>
      </c>
      <c r="B23" s="1" t="s">
        <v>12</v>
      </c>
      <c r="C23" s="4" t="s">
        <v>121</v>
      </c>
      <c r="D23" s="1" t="s">
        <v>122</v>
      </c>
      <c r="E23" s="1" t="s">
        <v>123</v>
      </c>
      <c r="F23" s="4" t="s">
        <v>16</v>
      </c>
      <c r="G23" s="1" t="s">
        <v>17</v>
      </c>
      <c r="H23" s="1" t="s">
        <v>18</v>
      </c>
      <c r="I23" s="1" t="s">
        <v>19</v>
      </c>
      <c r="J23" s="1" t="s">
        <v>124</v>
      </c>
      <c r="K23" s="1" t="s">
        <v>21</v>
      </c>
      <c r="L23" s="2" t="str">
        <f>HYPERLINK("https://files.afu.se/Downloads/Transcripts/Paracast%20(Gene%20Steinberg)/2018 05 13 - The Official Paracast Channel - The Paracast  May 13, 2018 — We Remember Brad Steiger featuring Clark, Randle and Ecker_80SayqGdWK8 - transcript (automated).pdf","Transcript Link")</f>
        <v>Transcript Link</v>
      </c>
    </row>
    <row r="24" ht="255" spans="1:12">
      <c r="A24" s="1" t="s">
        <v>125</v>
      </c>
      <c r="B24" s="1" t="s">
        <v>12</v>
      </c>
      <c r="C24" s="4" t="s">
        <v>126</v>
      </c>
      <c r="D24" s="1" t="s">
        <v>127</v>
      </c>
      <c r="E24" s="1" t="s">
        <v>128</v>
      </c>
      <c r="F24" s="4" t="s">
        <v>16</v>
      </c>
      <c r="G24" s="1" t="s">
        <v>17</v>
      </c>
      <c r="H24" s="1" t="s">
        <v>18</v>
      </c>
      <c r="I24" s="1" t="s">
        <v>19</v>
      </c>
      <c r="J24" s="1" t="s">
        <v>129</v>
      </c>
      <c r="K24" s="1" t="s">
        <v>21</v>
      </c>
      <c r="L24" s="2" t="str">
        <f>HYPERLINK("https://files.afu.se/Downloads/Transcripts/Paracast%20(Gene%20Steinberg)/2018 05 06 - The Official Paracast Channel - The Paracast  May 6, 2018 — MJ Banias with Michael Allen_0teVMoH8hys - transcript (automated).pdf","Transcript Link")</f>
        <v>Transcript Link</v>
      </c>
    </row>
    <row r="25" ht="270" spans="1:12">
      <c r="A25" s="1" t="s">
        <v>130</v>
      </c>
      <c r="B25" s="1" t="s">
        <v>12</v>
      </c>
      <c r="C25" s="4" t="s">
        <v>131</v>
      </c>
      <c r="D25" s="1" t="s">
        <v>132</v>
      </c>
      <c r="E25" s="1" t="s">
        <v>133</v>
      </c>
      <c r="F25" s="4" t="s">
        <v>16</v>
      </c>
      <c r="G25" s="1" t="s">
        <v>17</v>
      </c>
      <c r="H25" s="1" t="s">
        <v>18</v>
      </c>
      <c r="I25" s="1" t="s">
        <v>19</v>
      </c>
      <c r="J25" s="1" t="s">
        <v>134</v>
      </c>
      <c r="K25" s="1" t="s">
        <v>21</v>
      </c>
      <c r="L25" s="2" t="str">
        <f>HYPERLINK("https://files.afu.se/Downloads/Transcripts/Paracast%20(Gene%20Steinberg)/2018 04 29 - The Official Paracast Channel - The Paracast  April 29, 2018 — Nick Redfern with Michael Allen_b2DQ_8Gfgh4 - transcript (automated).pdf","Transcript Link")</f>
        <v>Transcript Link</v>
      </c>
    </row>
    <row r="26" ht="240" spans="1:12">
      <c r="A26" s="1" t="s">
        <v>135</v>
      </c>
      <c r="B26" s="1" t="s">
        <v>12</v>
      </c>
      <c r="C26" s="4" t="s">
        <v>136</v>
      </c>
      <c r="D26" s="1" t="s">
        <v>137</v>
      </c>
      <c r="E26" s="1" t="s">
        <v>138</v>
      </c>
      <c r="F26" s="4" t="s">
        <v>16</v>
      </c>
      <c r="G26" s="1" t="s">
        <v>17</v>
      </c>
      <c r="H26" s="1" t="s">
        <v>18</v>
      </c>
      <c r="I26" s="1" t="s">
        <v>19</v>
      </c>
      <c r="J26" s="1" t="s">
        <v>139</v>
      </c>
      <c r="K26" s="1" t="s">
        <v>21</v>
      </c>
      <c r="L26" s="2" t="str">
        <f>HYPERLINK("https://files.afu.se/Downloads/Transcripts/Paracast%20(Gene%20Steinberg)/2018 04 22 - The Official Paracast Channel - The Paracast  April 22, 2018 — Dr. Dean Radin with Don Ecker and Michael Allen_c9FSzM-3YDk - transcript (automated).pdf","Transcript Link")</f>
        <v>Transcript Link</v>
      </c>
    </row>
    <row r="27" ht="225" spans="1:12">
      <c r="A27" s="1" t="s">
        <v>140</v>
      </c>
      <c r="B27" s="1" t="s">
        <v>12</v>
      </c>
      <c r="C27" s="4" t="s">
        <v>141</v>
      </c>
      <c r="D27" s="1" t="s">
        <v>142</v>
      </c>
      <c r="E27" s="1" t="s">
        <v>143</v>
      </c>
      <c r="F27" s="4" t="s">
        <v>16</v>
      </c>
      <c r="G27" s="1" t="s">
        <v>17</v>
      </c>
      <c r="H27" s="1" t="s">
        <v>18</v>
      </c>
      <c r="I27" s="1" t="s">
        <v>19</v>
      </c>
      <c r="J27" s="1" t="s">
        <v>144</v>
      </c>
      <c r="K27" s="1" t="s">
        <v>21</v>
      </c>
      <c r="L27" s="2" t="str">
        <f>HYPERLINK("https://files.afu.se/Downloads/Transcripts/Paracast%20(Gene%20Steinberg)/2018 04 15 - The Official Paracast Channel - The Paracast  April 15, 2018 — Ben Moss and Tony Angiola with Don Ecker_4tORdIc36eM - transcript (automated).pdf","Transcript Link")</f>
        <v>Transcript Link</v>
      </c>
    </row>
    <row r="28" ht="255" spans="1:12">
      <c r="A28" s="1" t="s">
        <v>145</v>
      </c>
      <c r="B28" s="1" t="s">
        <v>12</v>
      </c>
      <c r="C28" s="4" t="s">
        <v>146</v>
      </c>
      <c r="D28" s="1" t="s">
        <v>147</v>
      </c>
      <c r="E28" s="1" t="s">
        <v>148</v>
      </c>
      <c r="F28" s="4" t="s">
        <v>16</v>
      </c>
      <c r="G28" s="1" t="s">
        <v>17</v>
      </c>
      <c r="H28" s="1" t="s">
        <v>18</v>
      </c>
      <c r="I28" s="1" t="s">
        <v>19</v>
      </c>
      <c r="J28" s="1" t="s">
        <v>149</v>
      </c>
      <c r="K28" s="1" t="s">
        <v>21</v>
      </c>
      <c r="L28" s="2" t="str">
        <f>HYPERLINK("https://files.afu.se/Downloads/Transcripts/Paracast%20(Gene%20Steinberg)/2018 04 08 - The Official Paracast Channel - The Paracast  April 8, 2018 — Rev. Dr. Barry Downing with Don Ecker_6FPEuHLNlKQ - transcript (automated).pdf","Transcript Link")</f>
        <v>Transcript Link</v>
      </c>
    </row>
    <row r="29" ht="210" spans="1:12">
      <c r="A29" s="1" t="s">
        <v>150</v>
      </c>
      <c r="B29" s="1" t="s">
        <v>12</v>
      </c>
      <c r="C29" s="4" t="s">
        <v>151</v>
      </c>
      <c r="D29" s="1" t="s">
        <v>152</v>
      </c>
      <c r="E29" s="1" t="s">
        <v>153</v>
      </c>
      <c r="F29" s="4" t="s">
        <v>16</v>
      </c>
      <c r="G29" s="1" t="s">
        <v>17</v>
      </c>
      <c r="H29" s="1" t="s">
        <v>18</v>
      </c>
      <c r="I29" s="1" t="s">
        <v>19</v>
      </c>
      <c r="J29" s="1" t="s">
        <v>154</v>
      </c>
      <c r="K29" s="1" t="s">
        <v>21</v>
      </c>
      <c r="L29" s="2" t="str">
        <f>HYPERLINK("https://files.afu.se/Downloads/Transcripts/Paracast%20(Gene%20Steinberg)/2018 04 01 - The Official Paracast Channel - The Paracast  April 1, 2018 — Stanton T. Friedman with J. Randall Murphy_Q9ViLvKNno8 - transcript (automated).pdf","Transcript Link")</f>
        <v>Transcript Link</v>
      </c>
    </row>
    <row r="30" ht="285" spans="1:12">
      <c r="A30" s="1" t="s">
        <v>155</v>
      </c>
      <c r="B30" s="1" t="s">
        <v>12</v>
      </c>
      <c r="C30" s="4" t="s">
        <v>156</v>
      </c>
      <c r="D30" s="1" t="s">
        <v>157</v>
      </c>
      <c r="E30" s="1" t="s">
        <v>158</v>
      </c>
      <c r="F30" s="4" t="s">
        <v>16</v>
      </c>
      <c r="G30" s="1" t="s">
        <v>17</v>
      </c>
      <c r="H30" s="1" t="s">
        <v>18</v>
      </c>
      <c r="I30" s="1" t="s">
        <v>19</v>
      </c>
      <c r="J30" s="1" t="s">
        <v>159</v>
      </c>
      <c r="K30" s="1" t="s">
        <v>21</v>
      </c>
      <c r="L30" s="2" t="str">
        <f>HYPERLINK("https://files.afu.se/Downloads/Transcripts/Paracast%20(Gene%20Steinberg)/2018 03 31 - The Official Paracast Channel - The Paracast  March 18, 2018 — Rick Doty with J. Randall Murphy_WFhqVN1qDMg - transcript (automated).pdf","Transcript Link")</f>
        <v>Transcript Link</v>
      </c>
    </row>
    <row r="31" ht="225" spans="1:12">
      <c r="A31" s="1" t="s">
        <v>155</v>
      </c>
      <c r="B31" s="1" t="s">
        <v>12</v>
      </c>
      <c r="C31" s="4" t="s">
        <v>160</v>
      </c>
      <c r="D31" s="1" t="s">
        <v>161</v>
      </c>
      <c r="E31" s="1" t="s">
        <v>162</v>
      </c>
      <c r="F31" s="4" t="s">
        <v>16</v>
      </c>
      <c r="G31" s="1" t="s">
        <v>17</v>
      </c>
      <c r="H31" s="1" t="s">
        <v>18</v>
      </c>
      <c r="I31" s="1" t="s">
        <v>19</v>
      </c>
      <c r="J31" s="1" t="s">
        <v>163</v>
      </c>
      <c r="K31" s="1" t="s">
        <v>21</v>
      </c>
      <c r="L31" s="2" t="str">
        <f>HYPERLINK("https://files.afu.se/Downloads/Transcripts/Paracast%20(Gene%20Steinberg)/2018 03 31 - The Official Paracast Channel - The Paracast  March 25, 2018 — Michael Allen with J. Randall Murphy_9jvPV1pMbiw - transcript (automated).pdf","Transcript Link")</f>
        <v>Transcript Link</v>
      </c>
    </row>
    <row r="32" ht="240" spans="1:12">
      <c r="A32" s="1" t="s">
        <v>164</v>
      </c>
      <c r="B32" s="1" t="s">
        <v>12</v>
      </c>
      <c r="C32" s="4" t="s">
        <v>165</v>
      </c>
      <c r="D32" s="1" t="s">
        <v>166</v>
      </c>
      <c r="E32" s="1" t="s">
        <v>167</v>
      </c>
      <c r="F32" s="4" t="s">
        <v>16</v>
      </c>
      <c r="G32" s="1" t="s">
        <v>17</v>
      </c>
      <c r="H32" s="1" t="s">
        <v>18</v>
      </c>
      <c r="I32" s="1" t="s">
        <v>19</v>
      </c>
      <c r="J32" s="1" t="s">
        <v>168</v>
      </c>
      <c r="K32" s="1" t="s">
        <v>21</v>
      </c>
      <c r="L32" s="2" t="str">
        <f>HYPERLINK("https://files.afu.se/Downloads/Transcripts/Paracast%20(Gene%20Steinberg)/2018 03 11 - The Official Paracast Channel - The Paracast  March 11, 2018 — Robert Schroeder with J. Randall Murphy_VQf4Wapt6nY - transcript (automated).pdf","Transcript Link")</f>
        <v>Transcript Link</v>
      </c>
    </row>
    <row r="33" ht="285" spans="1:12">
      <c r="A33" s="1" t="s">
        <v>169</v>
      </c>
      <c r="B33" s="1" t="s">
        <v>12</v>
      </c>
      <c r="C33" s="4" t="s">
        <v>170</v>
      </c>
      <c r="D33" s="1" t="s">
        <v>171</v>
      </c>
      <c r="E33" s="1" t="s">
        <v>172</v>
      </c>
      <c r="F33" s="4" t="s">
        <v>16</v>
      </c>
      <c r="G33" s="1" t="s">
        <v>17</v>
      </c>
      <c r="H33" s="1" t="s">
        <v>18</v>
      </c>
      <c r="I33" s="1" t="s">
        <v>19</v>
      </c>
      <c r="J33" s="1" t="s">
        <v>173</v>
      </c>
      <c r="K33" s="1" t="s">
        <v>21</v>
      </c>
      <c r="L33" s="2" t="str">
        <f>HYPERLINK("https://files.afu.se/Downloads/Transcripts/Paracast%20(Gene%20Steinberg)/2018 03 04 - The Official Paracast Channel - The Paracast  March 4, 2018 — Joshua Cutchin with J. Randall Murphy_abH2SJ3dOzM - transcript (automated).pdf","Transcript Link")</f>
        <v>Transcript Link</v>
      </c>
    </row>
    <row r="34" ht="240" spans="1:12">
      <c r="A34" s="1" t="s">
        <v>174</v>
      </c>
      <c r="B34" s="1" t="s">
        <v>12</v>
      </c>
      <c r="C34" s="4" t="s">
        <v>175</v>
      </c>
      <c r="D34" s="1" t="s">
        <v>176</v>
      </c>
      <c r="E34" s="1" t="s">
        <v>177</v>
      </c>
      <c r="F34" s="4" t="s">
        <v>16</v>
      </c>
      <c r="G34" s="1" t="s">
        <v>17</v>
      </c>
      <c r="H34" s="1" t="s">
        <v>18</v>
      </c>
      <c r="I34" s="1" t="s">
        <v>19</v>
      </c>
      <c r="J34" s="1" t="s">
        <v>178</v>
      </c>
      <c r="K34" s="1" t="s">
        <v>21</v>
      </c>
      <c r="L34" s="2" t="str">
        <f>HYPERLINK("https://files.afu.se/Downloads/Transcripts/Paracast%20(Gene%20Steinberg)/2018 02 25 - The Official Paracast Channel - The Paracast  February 25, 2018 — Red Pill Junkie with J. Randall Murphy_HPVV3zIMP6Y - transcript (automated).pdf","Transcript Link")</f>
        <v>Transcript Link</v>
      </c>
    </row>
    <row r="35" ht="270" spans="1:12">
      <c r="A35" s="1" t="s">
        <v>179</v>
      </c>
      <c r="B35" s="1" t="s">
        <v>12</v>
      </c>
      <c r="C35" s="4" t="s">
        <v>180</v>
      </c>
      <c r="D35" s="1" t="s">
        <v>181</v>
      </c>
      <c r="E35" s="1" t="s">
        <v>182</v>
      </c>
      <c r="F35" s="4" t="s">
        <v>16</v>
      </c>
      <c r="G35" s="1" t="s">
        <v>17</v>
      </c>
      <c r="H35" s="1" t="s">
        <v>18</v>
      </c>
      <c r="I35" s="1" t="s">
        <v>19</v>
      </c>
      <c r="J35" s="1" t="s">
        <v>183</v>
      </c>
      <c r="K35" s="1" t="s">
        <v>21</v>
      </c>
      <c r="L35" s="2" t="str">
        <f>HYPERLINK("https://files.afu.se/Downloads/Transcripts/Paracast%20(Gene%20Steinberg)/2018 02 18 - The Official Paracast Channel - The Paracast  February 18, 2018 — Jerome Clark with Curtis Collins_fAzXhd5lhh4 - transcript (automated).pdf","Transcript Link")</f>
        <v>Transcript Link</v>
      </c>
    </row>
    <row r="36" ht="255" spans="1:12">
      <c r="A36" s="1" t="s">
        <v>184</v>
      </c>
      <c r="B36" s="1" t="s">
        <v>12</v>
      </c>
      <c r="C36" s="4" t="s">
        <v>185</v>
      </c>
      <c r="D36" s="1" t="s">
        <v>186</v>
      </c>
      <c r="E36" s="1" t="s">
        <v>187</v>
      </c>
      <c r="F36" s="4" t="s">
        <v>16</v>
      </c>
      <c r="G36" s="1" t="s">
        <v>17</v>
      </c>
      <c r="H36" s="1" t="s">
        <v>18</v>
      </c>
      <c r="I36" s="1" t="s">
        <v>19</v>
      </c>
      <c r="J36" s="1" t="s">
        <v>188</v>
      </c>
      <c r="K36" s="1" t="s">
        <v>21</v>
      </c>
      <c r="L36" s="2" t="str">
        <f>HYPERLINK("https://files.afu.se/Downloads/Transcripts/Paracast%20(Gene%20Steinberg)/2018 02 11 - The Official Paracast Channel - The Paracast  February 11, 2018 — Stan Gordon_rb32nhqEWPU - transcript (automated).pdf","Transcript Link")</f>
        <v>Transcript Link</v>
      </c>
    </row>
    <row r="37" ht="285" spans="1:12">
      <c r="A37" s="1" t="s">
        <v>189</v>
      </c>
      <c r="B37" s="1" t="s">
        <v>12</v>
      </c>
      <c r="C37" s="4" t="s">
        <v>190</v>
      </c>
      <c r="D37" s="1" t="s">
        <v>191</v>
      </c>
      <c r="E37" s="1" t="s">
        <v>192</v>
      </c>
      <c r="F37" s="4" t="s">
        <v>16</v>
      </c>
      <c r="G37" s="1" t="s">
        <v>17</v>
      </c>
      <c r="H37" s="1" t="s">
        <v>18</v>
      </c>
      <c r="I37" s="1" t="s">
        <v>19</v>
      </c>
      <c r="J37" s="1" t="s">
        <v>193</v>
      </c>
      <c r="K37" s="1" t="s">
        <v>21</v>
      </c>
      <c r="L37" s="2" t="str">
        <f>HYPERLINK("https://files.afu.se/Downloads/Transcripts/Paracast%20(Gene%20Steinberg)/2018 02 04 - The Official Paracast Channel - The Paracast  February 4, 2018 — Erich von Däniken and David Halperin_7cLMoKfgzPs - transcript (automated).pdf","Transcript Link")</f>
        <v>Transcript Link</v>
      </c>
    </row>
    <row r="38" ht="240" spans="1:12">
      <c r="A38" s="1" t="s">
        <v>194</v>
      </c>
      <c r="B38" s="1" t="s">
        <v>12</v>
      </c>
      <c r="C38" s="4" t="s">
        <v>195</v>
      </c>
      <c r="D38" s="1" t="s">
        <v>196</v>
      </c>
      <c r="E38" s="1" t="s">
        <v>197</v>
      </c>
      <c r="F38" s="4" t="s">
        <v>16</v>
      </c>
      <c r="G38" s="1" t="s">
        <v>17</v>
      </c>
      <c r="H38" s="1" t="s">
        <v>18</v>
      </c>
      <c r="I38" s="1" t="s">
        <v>19</v>
      </c>
      <c r="J38" s="1" t="s">
        <v>198</v>
      </c>
      <c r="K38" s="1" t="s">
        <v>21</v>
      </c>
      <c r="L38" s="2" t="str">
        <f>HYPERLINK("https://files.afu.se/Downloads/Transcripts/Paracast%20(Gene%20Steinberg)/2018 01 28 - The Official Paracast Channel - The Paracast  January 28, 2018 — Bryce Zabel with J. Randall Murphy_XWu-jp8FJf4 - transcript (automated).pdf","Transcript Link")</f>
        <v>Transcript Link</v>
      </c>
    </row>
    <row r="39" ht="255" spans="1:12">
      <c r="A39" s="1" t="s">
        <v>199</v>
      </c>
      <c r="B39" s="1" t="s">
        <v>12</v>
      </c>
      <c r="C39" s="4" t="s">
        <v>200</v>
      </c>
      <c r="D39" s="1" t="s">
        <v>201</v>
      </c>
      <c r="E39" s="1" t="s">
        <v>202</v>
      </c>
      <c r="F39" s="4" t="s">
        <v>16</v>
      </c>
      <c r="G39" s="1" t="s">
        <v>17</v>
      </c>
      <c r="H39" s="1" t="s">
        <v>18</v>
      </c>
      <c r="I39" s="1" t="s">
        <v>19</v>
      </c>
      <c r="J39" s="1" t="s">
        <v>203</v>
      </c>
      <c r="K39" s="1" t="s">
        <v>21</v>
      </c>
      <c r="L39" s="2" t="str">
        <f>HYPERLINK("https://files.afu.se/Downloads/Transcripts/Paracast%20(Gene%20Steinberg)/2018 01 21 - The Official Paracast Channel - The Paracast  January 21, 2018 — Greg Bishop and Don Ecker_bDyelkrd_S0 - transcript (automated).pdf","Transcript Link")</f>
        <v>Transcript Link</v>
      </c>
    </row>
    <row r="40" ht="255" spans="1:12">
      <c r="A40" s="1" t="s">
        <v>204</v>
      </c>
      <c r="B40" s="1" t="s">
        <v>12</v>
      </c>
      <c r="C40" s="4" t="s">
        <v>205</v>
      </c>
      <c r="D40" s="1" t="s">
        <v>206</v>
      </c>
      <c r="E40" s="1" t="s">
        <v>207</v>
      </c>
      <c r="F40" s="4" t="s">
        <v>16</v>
      </c>
      <c r="G40" s="1" t="s">
        <v>17</v>
      </c>
      <c r="H40" s="1" t="s">
        <v>18</v>
      </c>
      <c r="I40" s="1" t="s">
        <v>19</v>
      </c>
      <c r="J40" s="1" t="s">
        <v>208</v>
      </c>
      <c r="K40" s="1" t="s">
        <v>21</v>
      </c>
      <c r="L40" s="2" t="str">
        <f>HYPERLINK("https://files.afu.se/Downloads/Transcripts/Paracast%20(Gene%20Steinberg)/2018 01 14 - The Official Paracast Channel - The Paracast  January 14, 2018 — Walter Bosley with Alejandro Rojas_QlGVobyJpzM - transcript (automated).pdf","Transcript Link")</f>
        <v>Transcript Link</v>
      </c>
    </row>
    <row r="41" ht="300" spans="1:12">
      <c r="A41" s="1" t="s">
        <v>209</v>
      </c>
      <c r="B41" s="1" t="s">
        <v>12</v>
      </c>
      <c r="C41" s="4" t="s">
        <v>210</v>
      </c>
      <c r="D41" s="1" t="s">
        <v>211</v>
      </c>
      <c r="E41" s="1" t="s">
        <v>212</v>
      </c>
      <c r="F41" s="4" t="s">
        <v>16</v>
      </c>
      <c r="G41" s="1" t="s">
        <v>17</v>
      </c>
      <c r="H41" s="1" t="s">
        <v>18</v>
      </c>
      <c r="I41" s="1" t="s">
        <v>19</v>
      </c>
      <c r="J41" s="1" t="s">
        <v>213</v>
      </c>
      <c r="K41" s="1" t="s">
        <v>21</v>
      </c>
      <c r="L41" s="2" t="str">
        <f>HYPERLINK("https://files.afu.se/Downloads/Transcripts/Paracast%20(Gene%20Steinberg)/2018 01 07 - The Official Paracast Channel - The Paracast  January 7, 2018 — Col. John Alexander_e_DVHoSGGtY - transcript (automated).pdf","Transcript Link")</f>
        <v>Transcript Link</v>
      </c>
    </row>
    <row r="42" ht="225" spans="1:12">
      <c r="A42" s="1" t="s">
        <v>214</v>
      </c>
      <c r="B42" s="1" t="s">
        <v>12</v>
      </c>
      <c r="C42" s="4" t="s">
        <v>215</v>
      </c>
      <c r="D42" s="1" t="s">
        <v>216</v>
      </c>
      <c r="E42" s="1" t="s">
        <v>217</v>
      </c>
      <c r="F42" s="4" t="s">
        <v>16</v>
      </c>
      <c r="G42" s="1" t="s">
        <v>17</v>
      </c>
      <c r="H42" s="1" t="s">
        <v>18</v>
      </c>
      <c r="I42" s="1" t="s">
        <v>19</v>
      </c>
      <c r="J42" s="1" t="s">
        <v>218</v>
      </c>
      <c r="K42" s="1" t="s">
        <v>21</v>
      </c>
      <c r="L42" s="2" t="str">
        <f>HYPERLINK("https://files.afu.se/Downloads/Transcripts/Paracast%20(Gene%20Steinberg)/2017 12 31 - The Official Paracast Channel - The Paracast  December 31, 2017 — Loren Coleman_cLCNE0Jx37g - transcript (automated).pdf","Transcript Link")</f>
        <v>Transcript Link</v>
      </c>
    </row>
    <row r="43" ht="240" spans="1:12">
      <c r="A43" s="1" t="s">
        <v>219</v>
      </c>
      <c r="B43" s="1" t="s">
        <v>12</v>
      </c>
      <c r="C43" s="4" t="s">
        <v>220</v>
      </c>
      <c r="D43" s="1" t="s">
        <v>221</v>
      </c>
      <c r="E43" s="1" t="s">
        <v>222</v>
      </c>
      <c r="F43" s="4" t="s">
        <v>16</v>
      </c>
      <c r="G43" s="1" t="s">
        <v>17</v>
      </c>
      <c r="H43" s="1" t="s">
        <v>18</v>
      </c>
      <c r="I43" s="1" t="s">
        <v>19</v>
      </c>
      <c r="J43" s="1" t="s">
        <v>223</v>
      </c>
      <c r="K43" s="1" t="s">
        <v>21</v>
      </c>
      <c r="L43" s="2" t="str">
        <f>HYPERLINK("https://files.afu.se/Downloads/Transcripts/Paracast%20(Gene%20Steinberg)/2017 12 24 - The Official Paracast Channel - The Paracast  December 24, 2017 — Rosemary Ellen Guiley and Michael Brein_7nmfHCrWAZc - transcript (automated).pdf","Transcript Link")</f>
        <v>Transcript Link</v>
      </c>
    </row>
    <row r="44" ht="210" spans="1:12">
      <c r="A44" s="1" t="s">
        <v>224</v>
      </c>
      <c r="B44" s="1" t="s">
        <v>12</v>
      </c>
      <c r="C44" s="4" t="s">
        <v>225</v>
      </c>
      <c r="D44" s="1" t="s">
        <v>226</v>
      </c>
      <c r="E44" s="1" t="s">
        <v>227</v>
      </c>
      <c r="F44" s="4" t="s">
        <v>16</v>
      </c>
      <c r="G44" s="1" t="s">
        <v>17</v>
      </c>
      <c r="H44" s="1" t="s">
        <v>18</v>
      </c>
      <c r="I44" s="1" t="s">
        <v>19</v>
      </c>
      <c r="J44" s="1" t="s">
        <v>228</v>
      </c>
      <c r="K44" s="1" t="s">
        <v>21</v>
      </c>
      <c r="L44" s="2" t="str">
        <f>HYPERLINK("https://files.afu.se/Downloads/Transcripts/Paracast%20(Gene%20Steinberg)/2017 12 17 - The Official Paracast Channel - The Paracast  December 17, 2017 — Alejandro Rojas_nMIQGa5lQ-U - transcript (automated).pdf","Transcript Link")</f>
        <v>Transcript Link</v>
      </c>
    </row>
    <row r="45" ht="240" spans="1:12">
      <c r="A45" s="1" t="s">
        <v>229</v>
      </c>
      <c r="B45" s="1" t="s">
        <v>12</v>
      </c>
      <c r="C45" s="4" t="s">
        <v>230</v>
      </c>
      <c r="D45" s="1" t="s">
        <v>231</v>
      </c>
      <c r="E45" s="1" t="s">
        <v>232</v>
      </c>
      <c r="F45" s="4" t="s">
        <v>16</v>
      </c>
      <c r="G45" s="1" t="s">
        <v>17</v>
      </c>
      <c r="H45" s="1" t="s">
        <v>18</v>
      </c>
      <c r="I45" s="1" t="s">
        <v>19</v>
      </c>
      <c r="J45" s="1" t="s">
        <v>233</v>
      </c>
      <c r="K45" s="1" t="s">
        <v>21</v>
      </c>
      <c r="L45" s="2" t="str">
        <f>HYPERLINK("https://files.afu.se/Downloads/Transcripts/Paracast%20(Gene%20Steinberg)/2017 12 10 - The Official Paracast Channel - The Paracast  December 10, 2017 — Avrel Seale_vi6KinMz_k0 - transcript (automated).pdf","Transcript Link")</f>
        <v>Transcript Link</v>
      </c>
    </row>
    <row r="46" ht="240" spans="1:12">
      <c r="A46" s="1" t="s">
        <v>234</v>
      </c>
      <c r="B46" s="1" t="s">
        <v>12</v>
      </c>
      <c r="C46" s="4" t="s">
        <v>235</v>
      </c>
      <c r="D46" s="1" t="s">
        <v>236</v>
      </c>
      <c r="E46" s="1" t="s">
        <v>237</v>
      </c>
      <c r="F46" s="4" t="s">
        <v>16</v>
      </c>
      <c r="G46" s="1" t="s">
        <v>17</v>
      </c>
      <c r="H46" s="1" t="s">
        <v>18</v>
      </c>
      <c r="I46" s="1" t="s">
        <v>19</v>
      </c>
      <c r="J46" s="1" t="s">
        <v>238</v>
      </c>
      <c r="K46" s="1" t="s">
        <v>21</v>
      </c>
      <c r="L46" s="2" t="str">
        <f>HYPERLINK("https://files.afu.se/Downloads/Transcripts/Paracast%20(Gene%20Steinberg)/2017 12 03 - The Official Paracast Channel - The Paracast  December 3, 2017 — Morrison, Brandstetter, Jones and Jason_pmpeHD4boig - transcript (automated).pdf","Transcript Link")</f>
        <v>Transcript Link</v>
      </c>
    </row>
    <row r="47" ht="270" spans="1:12">
      <c r="A47" s="1" t="s">
        <v>239</v>
      </c>
      <c r="B47" s="1" t="s">
        <v>12</v>
      </c>
      <c r="C47" s="4" t="s">
        <v>240</v>
      </c>
      <c r="D47" s="1" t="s">
        <v>241</v>
      </c>
      <c r="E47" s="1" t="s">
        <v>242</v>
      </c>
      <c r="F47" s="4" t="s">
        <v>16</v>
      </c>
      <c r="G47" s="1" t="s">
        <v>17</v>
      </c>
      <c r="H47" s="1" t="s">
        <v>18</v>
      </c>
      <c r="I47" s="1" t="s">
        <v>19</v>
      </c>
      <c r="J47" s="1" t="s">
        <v>243</v>
      </c>
      <c r="K47" s="1" t="s">
        <v>21</v>
      </c>
      <c r="L47" s="2" t="str">
        <f>HYPERLINK("https://files.afu.se/Downloads/Transcripts/Paracast%20(Gene%20Steinberg)/2017 11 26 - The Official Paracast Channel - The Paracast  November 26, 2017 — Susan Demeter-Sr. Clair_szjYmRT0te8 - transcript (automated).pdf","Transcript Link")</f>
        <v>Transcript Link</v>
      </c>
    </row>
    <row r="48" ht="240" spans="1:12">
      <c r="A48" s="1" t="s">
        <v>244</v>
      </c>
      <c r="B48" s="1" t="s">
        <v>12</v>
      </c>
      <c r="C48" s="4" t="s">
        <v>245</v>
      </c>
      <c r="D48" s="1" t="s">
        <v>246</v>
      </c>
      <c r="E48" s="1" t="s">
        <v>247</v>
      </c>
      <c r="F48" s="4" t="s">
        <v>16</v>
      </c>
      <c r="G48" s="1" t="s">
        <v>17</v>
      </c>
      <c r="H48" s="1" t="s">
        <v>18</v>
      </c>
      <c r="I48" s="1" t="s">
        <v>19</v>
      </c>
      <c r="J48" s="1" t="s">
        <v>248</v>
      </c>
      <c r="K48" s="1" t="s">
        <v>21</v>
      </c>
      <c r="L48" s="2" t="str">
        <f>HYPERLINK("https://files.afu.se/Downloads/Transcripts/Paracast%20(Gene%20Steinberg)/2017 11 19 - The Official Paracast Channel - The Paracast  November 19, 2017 — Philip Mantle_xX7LOzY0UIg - transcript (automated).pdf","Transcript Link")</f>
        <v>Transcript Link</v>
      </c>
    </row>
    <row r="49" ht="225" spans="1:12">
      <c r="A49" s="1" t="s">
        <v>249</v>
      </c>
      <c r="B49" s="1" t="s">
        <v>12</v>
      </c>
      <c r="C49" s="4" t="s">
        <v>250</v>
      </c>
      <c r="D49" s="1" t="s">
        <v>251</v>
      </c>
      <c r="E49" s="1" t="s">
        <v>252</v>
      </c>
      <c r="F49" s="4" t="s">
        <v>16</v>
      </c>
      <c r="G49" s="1" t="s">
        <v>17</v>
      </c>
      <c r="H49" s="1" t="s">
        <v>18</v>
      </c>
      <c r="I49" s="1" t="s">
        <v>19</v>
      </c>
      <c r="J49" s="1" t="s">
        <v>253</v>
      </c>
      <c r="K49" s="1" t="s">
        <v>21</v>
      </c>
      <c r="L49" s="2" t="str">
        <f>HYPERLINK("https://files.afu.se/Downloads/Transcripts/Paracast%20(Gene%20Steinberg)/2017 11 12 - The Official Paracast Channel - The Paracast  November 12, 2017 — MUFON’s Jan C. Harzan_ixo649excu8 - transcript (automated).pdf","Transcript Link")</f>
        <v>Transcript Link</v>
      </c>
    </row>
    <row r="50" ht="255" spans="1:12">
      <c r="A50" s="1" t="s">
        <v>254</v>
      </c>
      <c r="B50" s="1" t="s">
        <v>12</v>
      </c>
      <c r="C50" s="4" t="s">
        <v>255</v>
      </c>
      <c r="D50" s="1" t="s">
        <v>256</v>
      </c>
      <c r="E50" s="1" t="s">
        <v>257</v>
      </c>
      <c r="F50" s="4" t="s">
        <v>16</v>
      </c>
      <c r="G50" s="1" t="s">
        <v>17</v>
      </c>
      <c r="H50" s="1" t="s">
        <v>18</v>
      </c>
      <c r="I50" s="1" t="s">
        <v>19</v>
      </c>
      <c r="J50" s="1" t="s">
        <v>258</v>
      </c>
      <c r="K50" s="1" t="s">
        <v>21</v>
      </c>
      <c r="L50" s="2" t="str">
        <f>HYPERLINK("https://files.afu.se/Downloads/Transcripts/Paracast%20(Gene%20Steinberg)/2017 11 05 - The Official Paracast Channel - The Paracast  November 5, 2017 — Kevin D. Randle_OPawO96Bhfo - transcript (automated).pdf","Transcript Link")</f>
        <v>Transcript Link</v>
      </c>
    </row>
    <row r="51" ht="270" spans="1:12">
      <c r="A51" s="1" t="s">
        <v>259</v>
      </c>
      <c r="B51" s="1" t="s">
        <v>12</v>
      </c>
      <c r="C51" s="4" t="s">
        <v>260</v>
      </c>
      <c r="D51" s="1" t="s">
        <v>261</v>
      </c>
      <c r="E51" s="1" t="s">
        <v>262</v>
      </c>
      <c r="F51" s="4" t="s">
        <v>16</v>
      </c>
      <c r="G51" s="1" t="s">
        <v>17</v>
      </c>
      <c r="H51" s="1" t="s">
        <v>18</v>
      </c>
      <c r="I51" s="1" t="s">
        <v>19</v>
      </c>
      <c r="J51" s="1" t="s">
        <v>263</v>
      </c>
      <c r="K51" s="1" t="s">
        <v>21</v>
      </c>
      <c r="L51" s="2" t="str">
        <f>HYPERLINK("https://files.afu.se/Downloads/Transcripts/Paracast%20(Gene%20Steinberg)/2017 10 29 - The Official Paracast Channel - The Paracast  October 29, 2017 — Col. John B. Alexander_blXR0I6rzNI - transcript (automated).pdf","Transcript Link")</f>
        <v>Transcript Link</v>
      </c>
    </row>
    <row r="52" ht="210" spans="1:12">
      <c r="A52" s="1" t="s">
        <v>264</v>
      </c>
      <c r="B52" s="1" t="s">
        <v>12</v>
      </c>
      <c r="C52" s="4" t="s">
        <v>265</v>
      </c>
      <c r="D52" s="1" t="s">
        <v>266</v>
      </c>
      <c r="E52" s="1" t="s">
        <v>267</v>
      </c>
      <c r="F52" s="4" t="s">
        <v>16</v>
      </c>
      <c r="G52" s="1" t="s">
        <v>17</v>
      </c>
      <c r="H52" s="1" t="s">
        <v>18</v>
      </c>
      <c r="I52" s="1" t="s">
        <v>19</v>
      </c>
      <c r="J52" s="1" t="s">
        <v>268</v>
      </c>
      <c r="K52" s="1" t="s">
        <v>21</v>
      </c>
      <c r="L52" s="2" t="str">
        <f>HYPERLINK("https://files.afu.se/Downloads/Transcripts/Paracast%20(Gene%20Steinberg)/2017 10 22 - The Official Paracast Channel - The Paracast  October 22, 2017 — Nick Redfern_qIi4G0jJgv0 - transcript (automated).pdf","Transcript Link")</f>
        <v>Transcript Link</v>
      </c>
    </row>
    <row r="53" ht="195" spans="1:12">
      <c r="A53" s="1" t="s">
        <v>269</v>
      </c>
      <c r="B53" s="1" t="s">
        <v>12</v>
      </c>
      <c r="C53" s="4" t="s">
        <v>270</v>
      </c>
      <c r="D53" s="1" t="s">
        <v>271</v>
      </c>
      <c r="E53" s="1" t="s">
        <v>272</v>
      </c>
      <c r="F53" s="4" t="s">
        <v>16</v>
      </c>
      <c r="G53" s="1" t="s">
        <v>17</v>
      </c>
      <c r="H53" s="1" t="s">
        <v>18</v>
      </c>
      <c r="I53" s="1" t="s">
        <v>19</v>
      </c>
      <c r="J53" s="1" t="s">
        <v>273</v>
      </c>
      <c r="K53" s="1" t="s">
        <v>21</v>
      </c>
      <c r="L53" s="2" t="str">
        <f>HYPERLINK("https://files.afu.se/Downloads/Transcripts/Paracast%20(Gene%20Steinberg)/2017 10 15 - The Official Paracast Channel - The Paracast  October 15, 2017 — Dr. Scott Kolbaba with Paul Kimball_m6wHDuLo9w8 - transcript (automated).pdf","Transcript Link")</f>
        <v>Transcript Link</v>
      </c>
    </row>
    <row r="54" ht="240" spans="1:12">
      <c r="A54" s="1" t="s">
        <v>274</v>
      </c>
      <c r="B54" s="1" t="s">
        <v>12</v>
      </c>
      <c r="C54" s="4" t="s">
        <v>275</v>
      </c>
      <c r="D54" s="1" t="s">
        <v>276</v>
      </c>
      <c r="E54" s="1" t="s">
        <v>277</v>
      </c>
      <c r="F54" s="4" t="s">
        <v>16</v>
      </c>
      <c r="G54" s="1" t="s">
        <v>17</v>
      </c>
      <c r="H54" s="1" t="s">
        <v>18</v>
      </c>
      <c r="I54" s="1" t="s">
        <v>19</v>
      </c>
      <c r="J54" s="1" t="s">
        <v>278</v>
      </c>
      <c r="K54" s="1" t="s">
        <v>21</v>
      </c>
      <c r="L54" s="2" t="str">
        <f>HYPERLINK("https://files.afu.se/Downloads/Transcripts/Paracast%20(Gene%20Steinberg)/2017 10 08 - The Official Paracast Channel - The Paracast  October 8, 2017 — Paul Kimball_r8gChvipNd4 - transcript (automated).pdf","Transcript Link")</f>
        <v>Transcript Link</v>
      </c>
    </row>
    <row r="55" ht="240" spans="1:12">
      <c r="A55" s="1" t="s">
        <v>279</v>
      </c>
      <c r="B55" s="1" t="s">
        <v>12</v>
      </c>
      <c r="C55" s="4" t="s">
        <v>280</v>
      </c>
      <c r="D55" s="1" t="s">
        <v>281</v>
      </c>
      <c r="E55" s="1" t="s">
        <v>282</v>
      </c>
      <c r="F55" s="4" t="s">
        <v>16</v>
      </c>
      <c r="G55" s="1" t="s">
        <v>17</v>
      </c>
      <c r="H55" s="1" t="s">
        <v>18</v>
      </c>
      <c r="I55" s="1" t="s">
        <v>19</v>
      </c>
      <c r="J55" s="1" t="s">
        <v>283</v>
      </c>
      <c r="K55" s="1" t="s">
        <v>21</v>
      </c>
      <c r="L55" s="2" t="str">
        <f>HYPERLINK("https://files.afu.se/Downloads/Transcripts/Paracast%20(Gene%20Steinberg)/2017 10 01 - The Official Paracast Channel - The Paracast  October 1, 2017 — Micah Hanks_WEJXRZ9oM2M - transcript (automated).pdf","Transcript Link")</f>
        <v>Transcript Link</v>
      </c>
    </row>
    <row r="56" ht="270" spans="1:12">
      <c r="A56" s="1" t="s">
        <v>284</v>
      </c>
      <c r="B56" s="1" t="s">
        <v>12</v>
      </c>
      <c r="C56" s="4" t="s">
        <v>285</v>
      </c>
      <c r="D56" s="1" t="s">
        <v>286</v>
      </c>
      <c r="E56" s="1" t="s">
        <v>287</v>
      </c>
      <c r="F56" s="4" t="s">
        <v>16</v>
      </c>
      <c r="G56" s="1" t="s">
        <v>17</v>
      </c>
      <c r="H56" s="1" t="s">
        <v>18</v>
      </c>
      <c r="I56" s="1" t="s">
        <v>19</v>
      </c>
      <c r="J56" s="1" t="s">
        <v>288</v>
      </c>
      <c r="K56" s="1" t="s">
        <v>21</v>
      </c>
      <c r="L56" s="2" t="str">
        <f>HYPERLINK("https://files.afu.se/Downloads/Transcripts/Paracast%20(Gene%20Steinberg)/2017 09 24 - The Official Paracast Channel - The Paracast  September 24, 2017 — Paracast Listener Grills Gene and Randall_5pOe2piPkRw - transcript (automated).pdf","Transcript Link")</f>
        <v>Transcript Link</v>
      </c>
    </row>
    <row r="57" ht="150" spans="1:12">
      <c r="A57" s="1" t="s">
        <v>289</v>
      </c>
      <c r="B57" s="1" t="s">
        <v>12</v>
      </c>
      <c r="C57" s="4" t="s">
        <v>290</v>
      </c>
      <c r="D57" s="1" t="s">
        <v>291</v>
      </c>
      <c r="E57" s="1" t="s">
        <v>292</v>
      </c>
      <c r="F57" s="4" t="s">
        <v>16</v>
      </c>
      <c r="G57" s="1" t="s">
        <v>17</v>
      </c>
      <c r="H57" s="1" t="s">
        <v>18</v>
      </c>
      <c r="I57" s="1" t="s">
        <v>19</v>
      </c>
      <c r="J57" s="1" t="s">
        <v>293</v>
      </c>
      <c r="K57" s="1" t="s">
        <v>21</v>
      </c>
      <c r="L57" s="2" t="str">
        <f>HYPERLINK("https://files.afu.se/Downloads/Transcripts/Paracast%20(Gene%20Steinberg)/2017 09 18 - The Official Paracast Channel - The Paracast  March 14, 2010 — Paul Kimball with Steve Mera and Dave Sadler_AazLSRbd7PM - transcript (automated).pdf","Transcript Link")</f>
        <v>Transcript Link</v>
      </c>
    </row>
    <row r="58" ht="150" spans="1:12">
      <c r="A58" s="1" t="s">
        <v>289</v>
      </c>
      <c r="B58" s="1" t="s">
        <v>12</v>
      </c>
      <c r="C58" s="4" t="s">
        <v>294</v>
      </c>
      <c r="D58" s="1" t="s">
        <v>295</v>
      </c>
      <c r="E58" s="1" t="s">
        <v>296</v>
      </c>
      <c r="F58" s="4" t="s">
        <v>16</v>
      </c>
      <c r="G58" s="1" t="s">
        <v>17</v>
      </c>
      <c r="H58" s="1" t="s">
        <v>18</v>
      </c>
      <c r="I58" s="1" t="s">
        <v>19</v>
      </c>
      <c r="J58" s="1" t="s">
        <v>297</v>
      </c>
      <c r="K58" s="1" t="s">
        <v>21</v>
      </c>
      <c r="L58" s="2" t="str">
        <f>HYPERLINK("https://files.afu.se/Downloads/Transcripts/Paracast%20(Gene%20Steinberg)/2017 09 18 - The Official Paracast Channel - The Paracast  March 21, 2010 — Ted Oliphant and Philip Hoyle_bKE5EFvOxFo - transcript (automated).pdf","Transcript Link")</f>
        <v>Transcript Link</v>
      </c>
    </row>
    <row r="59" ht="135" spans="1:12">
      <c r="A59" s="1" t="s">
        <v>289</v>
      </c>
      <c r="B59" s="1" t="s">
        <v>12</v>
      </c>
      <c r="C59" s="4" t="s">
        <v>298</v>
      </c>
      <c r="D59" s="1" t="s">
        <v>299</v>
      </c>
      <c r="E59" s="1" t="s">
        <v>300</v>
      </c>
      <c r="F59" s="4" t="s">
        <v>16</v>
      </c>
      <c r="G59" s="1" t="s">
        <v>17</v>
      </c>
      <c r="H59" s="1" t="s">
        <v>18</v>
      </c>
      <c r="I59" s="1" t="s">
        <v>19</v>
      </c>
      <c r="J59" s="1" t="s">
        <v>301</v>
      </c>
      <c r="K59" s="1" t="s">
        <v>21</v>
      </c>
      <c r="L59" s="2" t="str">
        <f>HYPERLINK("https://files.afu.se/Downloads/Transcripts/Paracast%20(Gene%20Steinberg)/2017 09 18 - The Official Paracast Channel - The Paracast  March 28, 2010 — Paul Kimball with Michael MacDonald_RTA1FIeXnxw - transcript (automated).pdf","Transcript Link")</f>
        <v>Transcript Link</v>
      </c>
    </row>
    <row r="60" ht="135" spans="1:12">
      <c r="A60" s="1" t="s">
        <v>289</v>
      </c>
      <c r="B60" s="1" t="s">
        <v>12</v>
      </c>
      <c r="C60" s="4" t="s">
        <v>302</v>
      </c>
      <c r="D60" s="1" t="s">
        <v>303</v>
      </c>
      <c r="E60" s="1" t="s">
        <v>304</v>
      </c>
      <c r="F60" s="4" t="s">
        <v>16</v>
      </c>
      <c r="G60" s="1" t="s">
        <v>17</v>
      </c>
      <c r="H60" s="1" t="s">
        <v>18</v>
      </c>
      <c r="I60" s="1" t="s">
        <v>19</v>
      </c>
      <c r="J60" s="1" t="s">
        <v>305</v>
      </c>
      <c r="K60" s="1" t="s">
        <v>21</v>
      </c>
      <c r="L60" s="2" t="str">
        <f>HYPERLINK("https://files.afu.se/Downloads/Transcripts/Paracast%20(Gene%20Steinberg)/2017 09 18 - The Official Paracast Channel - The Paracast  April 4, 2010 — Budd Hopkins, Dr. David M. Jacobs and Kevin D. Randle_xDJ4QapOzJM - transcript (automated).pdf","Transcript Link")</f>
        <v>Transcript Link</v>
      </c>
    </row>
    <row r="61" ht="135" spans="1:12">
      <c r="A61" s="1" t="s">
        <v>289</v>
      </c>
      <c r="B61" s="1" t="s">
        <v>12</v>
      </c>
      <c r="C61" s="4" t="s">
        <v>306</v>
      </c>
      <c r="D61" s="1" t="s">
        <v>307</v>
      </c>
      <c r="E61" s="1" t="s">
        <v>308</v>
      </c>
      <c r="F61" s="4" t="s">
        <v>16</v>
      </c>
      <c r="G61" s="1" t="s">
        <v>17</v>
      </c>
      <c r="H61" s="1" t="s">
        <v>18</v>
      </c>
      <c r="I61" s="1" t="s">
        <v>19</v>
      </c>
      <c r="J61" s="1" t="s">
        <v>309</v>
      </c>
      <c r="K61" s="1" t="s">
        <v>21</v>
      </c>
      <c r="L61" s="2" t="str">
        <f>HYPERLINK("https://files.afu.se/Downloads/Transcripts/Paracast%20(Gene%20Steinberg)/2017 09 18 - The Official Paracast Channel - The Paracast  April 11, 2010 — Paul Kimball with Greg Bishop and Nicholas Redfern_dW0ot_4b79U - transcript (automated).pdf","Transcript Link")</f>
        <v>Transcript Link</v>
      </c>
    </row>
    <row r="62" ht="150" spans="1:12">
      <c r="A62" s="1" t="s">
        <v>289</v>
      </c>
      <c r="B62" s="1" t="s">
        <v>12</v>
      </c>
      <c r="C62" s="4" t="s">
        <v>310</v>
      </c>
      <c r="D62" s="1" t="s">
        <v>311</v>
      </c>
      <c r="E62" s="1" t="s">
        <v>312</v>
      </c>
      <c r="F62" s="4" t="s">
        <v>16</v>
      </c>
      <c r="G62" s="1" t="s">
        <v>17</v>
      </c>
      <c r="H62" s="1" t="s">
        <v>18</v>
      </c>
      <c r="I62" s="1" t="s">
        <v>19</v>
      </c>
      <c r="J62" s="1" t="s">
        <v>313</v>
      </c>
      <c r="K62" s="1" t="s">
        <v>21</v>
      </c>
      <c r="L62" s="2" t="str">
        <f>HYPERLINK("https://files.afu.se/Downloads/Transcripts/Paracast%20(Gene%20Steinberg)/2017 09 18 - The Official Paracast Channel - The Paracast  April 18, 2010 — Paul Kimball with Paul Davids and Nicholas Redfern_ObRtt-ZZFSE - transcript (automated).pdf","Transcript Link")</f>
        <v>Transcript Link</v>
      </c>
    </row>
    <row r="63" ht="135" spans="1:12">
      <c r="A63" s="1" t="s">
        <v>289</v>
      </c>
      <c r="B63" s="1" t="s">
        <v>12</v>
      </c>
      <c r="C63" s="4" t="s">
        <v>314</v>
      </c>
      <c r="D63" s="1" t="s">
        <v>315</v>
      </c>
      <c r="E63" s="1" t="s">
        <v>316</v>
      </c>
      <c r="F63" s="4" t="s">
        <v>16</v>
      </c>
      <c r="G63" s="1" t="s">
        <v>17</v>
      </c>
      <c r="H63" s="1" t="s">
        <v>18</v>
      </c>
      <c r="I63" s="1" t="s">
        <v>19</v>
      </c>
      <c r="J63" s="1" t="s">
        <v>317</v>
      </c>
      <c r="K63" s="1" t="s">
        <v>21</v>
      </c>
      <c r="L63" s="2" t="str">
        <f>HYPERLINK("https://files.afu.se/Downloads/Transcripts/Paracast%20(Gene%20Steinberg)/2017 09 18 - The Official Paracast Channel - The Paracast  April 25, 2010 — O'Brien, Bosley, Greenfield and Mott_eSqgkdBHOz4 - transcript (automated).pdf","Transcript Link")</f>
        <v>Transcript Link</v>
      </c>
    </row>
    <row r="64" ht="135" spans="1:12">
      <c r="A64" s="1" t="s">
        <v>289</v>
      </c>
      <c r="B64" s="1" t="s">
        <v>12</v>
      </c>
      <c r="C64" s="4" t="s">
        <v>318</v>
      </c>
      <c r="D64" s="1" t="s">
        <v>319</v>
      </c>
      <c r="E64" s="1" t="s">
        <v>320</v>
      </c>
      <c r="F64" s="4" t="s">
        <v>16</v>
      </c>
      <c r="G64" s="1" t="s">
        <v>17</v>
      </c>
      <c r="H64" s="1" t="s">
        <v>18</v>
      </c>
      <c r="I64" s="1" t="s">
        <v>19</v>
      </c>
      <c r="J64" s="1" t="s">
        <v>321</v>
      </c>
      <c r="K64" s="1" t="s">
        <v>21</v>
      </c>
      <c r="L64" s="2" t="str">
        <f>HYPERLINK("https://files.afu.se/Downloads/Transcripts/Paracast%20(Gene%20Steinberg)/2017 09 18 - The Official Paracast Channel - The Paracast  May 2, 2010 — Christopher O’Brien with Stan Gordon_1T_daqoQ12s - transcript (automated).pdf","Transcript Link")</f>
        <v>Transcript Link</v>
      </c>
    </row>
    <row r="65" ht="135" spans="1:12">
      <c r="A65" s="1" t="s">
        <v>289</v>
      </c>
      <c r="B65" s="1" t="s">
        <v>12</v>
      </c>
      <c r="C65" s="4" t="s">
        <v>322</v>
      </c>
      <c r="D65" s="1" t="s">
        <v>323</v>
      </c>
      <c r="E65" s="1" t="s">
        <v>324</v>
      </c>
      <c r="F65" s="4" t="s">
        <v>16</v>
      </c>
      <c r="G65" s="1" t="s">
        <v>17</v>
      </c>
      <c r="H65" s="1" t="s">
        <v>18</v>
      </c>
      <c r="I65" s="1" t="s">
        <v>19</v>
      </c>
      <c r="J65" s="1" t="s">
        <v>325</v>
      </c>
      <c r="K65" s="1" t="s">
        <v>21</v>
      </c>
      <c r="L65" s="2" t="str">
        <f>HYPERLINK("https://files.afu.se/Downloads/Transcripts/Paracast%20(Gene%20Steinberg)/2017 09 18 - The Official Paracast Channel - The Paracast  May 9, 2010 — Nick Redfern and Jim Moseley_kkBds7QyGec - transcript (automated).pdf","Transcript Link")</f>
        <v>Transcript Link</v>
      </c>
    </row>
    <row r="66" ht="150" spans="1:12">
      <c r="A66" s="1" t="s">
        <v>289</v>
      </c>
      <c r="B66" s="1" t="s">
        <v>12</v>
      </c>
      <c r="C66" s="4" t="s">
        <v>326</v>
      </c>
      <c r="D66" s="1" t="s">
        <v>327</v>
      </c>
      <c r="E66" s="1" t="s">
        <v>328</v>
      </c>
      <c r="F66" s="4" t="s">
        <v>16</v>
      </c>
      <c r="G66" s="1" t="s">
        <v>17</v>
      </c>
      <c r="H66" s="1" t="s">
        <v>18</v>
      </c>
      <c r="I66" s="1" t="s">
        <v>19</v>
      </c>
      <c r="J66" s="1" t="s">
        <v>329</v>
      </c>
      <c r="K66" s="1" t="s">
        <v>21</v>
      </c>
      <c r="L66" s="2" t="str">
        <f>HYPERLINK("https://files.afu.se/Downloads/Transcripts/Paracast%20(Gene%20Steinberg)/2017 09 18 - The Official Paracast Channel - The Paracast  May 16 2010 — Christopher O’Brien with Antonio Huneeus_ztRq3MRQ808 - transcript (automated).pdf","Transcript Link")</f>
        <v>Transcript Link</v>
      </c>
    </row>
    <row r="67" ht="135" spans="1:12">
      <c r="A67" s="1" t="s">
        <v>330</v>
      </c>
      <c r="B67" s="1" t="s">
        <v>12</v>
      </c>
      <c r="C67" s="4" t="s">
        <v>331</v>
      </c>
      <c r="D67" s="1" t="s">
        <v>332</v>
      </c>
      <c r="E67" s="1" t="s">
        <v>333</v>
      </c>
      <c r="F67" s="4" t="s">
        <v>16</v>
      </c>
      <c r="G67" s="1" t="s">
        <v>17</v>
      </c>
      <c r="H67" s="1" t="s">
        <v>18</v>
      </c>
      <c r="I67" s="1" t="s">
        <v>19</v>
      </c>
      <c r="J67" s="1" t="s">
        <v>334</v>
      </c>
      <c r="K67" s="1" t="s">
        <v>21</v>
      </c>
      <c r="L67" s="2" t="str">
        <f>HYPERLINK("https://files.afu.se/Downloads/Transcripts/Paracast%20(Gene%20Steinberg)/2017 09 17 - The Official Paracast Channel - The Paracast  May 23, 2010 — Paul Kimball with Nick Pope_p9xqZv6zqVA - transcript (automated).pdf","Transcript Link")</f>
        <v>Transcript Link</v>
      </c>
    </row>
    <row r="68" ht="165" spans="1:12">
      <c r="A68" s="1" t="s">
        <v>330</v>
      </c>
      <c r="B68" s="1" t="s">
        <v>12</v>
      </c>
      <c r="C68" s="4" t="s">
        <v>335</v>
      </c>
      <c r="D68" s="1" t="s">
        <v>336</v>
      </c>
      <c r="E68" s="1" t="s">
        <v>337</v>
      </c>
      <c r="F68" s="4" t="s">
        <v>16</v>
      </c>
      <c r="G68" s="1" t="s">
        <v>17</v>
      </c>
      <c r="H68" s="1" t="s">
        <v>18</v>
      </c>
      <c r="I68" s="1" t="s">
        <v>19</v>
      </c>
      <c r="J68" s="1" t="s">
        <v>338</v>
      </c>
      <c r="K68" s="1" t="s">
        <v>21</v>
      </c>
      <c r="L68" s="2" t="str">
        <f>HYPERLINK("https://files.afu.se/Downloads/Transcripts/Paracast%20(Gene%20Steinberg)/2017 09 17 - The Official Paracast Channel - The Paracast  May 30, 2010 — Greg Bishop and Walter Bosley_KdCY4-kr7x8 - transcript (automated).pdf","Transcript Link")</f>
        <v>Transcript Link</v>
      </c>
    </row>
    <row r="69" ht="135" spans="1:12">
      <c r="A69" s="1" t="s">
        <v>330</v>
      </c>
      <c r="B69" s="1" t="s">
        <v>12</v>
      </c>
      <c r="C69" s="4" t="s">
        <v>339</v>
      </c>
      <c r="D69" s="1" t="s">
        <v>340</v>
      </c>
      <c r="E69" s="1" t="s">
        <v>341</v>
      </c>
      <c r="F69" s="4" t="s">
        <v>16</v>
      </c>
      <c r="G69" s="1" t="s">
        <v>17</v>
      </c>
      <c r="H69" s="1" t="s">
        <v>18</v>
      </c>
      <c r="I69" s="1" t="s">
        <v>19</v>
      </c>
      <c r="J69" s="1" t="s">
        <v>342</v>
      </c>
      <c r="K69" s="1" t="s">
        <v>21</v>
      </c>
      <c r="L69" s="2" t="str">
        <f>HYPERLINK("https://files.afu.se/Downloads/Transcripts/Paracast%20(Gene%20Steinberg)/2017 09 17 - The Official Paracast Channel - The Paracast  June 6, 2010 — Paul Kimball, Christopher O’Brien and Kevin D. Randle_3AudKDix73g - transcript (automated).pdf","Transcript Link")</f>
        <v>Transcript Link</v>
      </c>
    </row>
    <row r="70" ht="135" spans="1:12">
      <c r="A70" s="1" t="s">
        <v>330</v>
      </c>
      <c r="B70" s="1" t="s">
        <v>12</v>
      </c>
      <c r="C70" s="4" t="s">
        <v>343</v>
      </c>
      <c r="D70" s="1" t="s">
        <v>344</v>
      </c>
      <c r="E70" s="1" t="s">
        <v>345</v>
      </c>
      <c r="F70" s="4" t="s">
        <v>16</v>
      </c>
      <c r="G70" s="1" t="s">
        <v>17</v>
      </c>
      <c r="H70" s="1" t="s">
        <v>18</v>
      </c>
      <c r="I70" s="1" t="s">
        <v>19</v>
      </c>
      <c r="J70" s="1" t="s">
        <v>346</v>
      </c>
      <c r="K70" s="1" t="s">
        <v>21</v>
      </c>
      <c r="L70" s="2" t="str">
        <f>HYPERLINK("https://files.afu.se/Downloads/Transcripts/Paracast%20(Gene%20Steinberg)/2017 09 17 - The Official Paracast Channel - The Paracast  June 13, 2010 — Co-host Christopher O’Brien with Albert S. Rosales_Kekuuz6u4oA - transcript (automated).pdf","Transcript Link")</f>
        <v>Transcript Link</v>
      </c>
    </row>
    <row r="71" ht="255" spans="1:12">
      <c r="A71" s="1" t="s">
        <v>330</v>
      </c>
      <c r="B71" s="1" t="s">
        <v>12</v>
      </c>
      <c r="C71" s="4" t="s">
        <v>347</v>
      </c>
      <c r="D71" s="1" t="s">
        <v>348</v>
      </c>
      <c r="E71" s="1" t="s">
        <v>349</v>
      </c>
      <c r="F71" s="4" t="s">
        <v>16</v>
      </c>
      <c r="G71" s="1" t="s">
        <v>17</v>
      </c>
      <c r="H71" s="1" t="s">
        <v>18</v>
      </c>
      <c r="I71" s="1" t="s">
        <v>19</v>
      </c>
      <c r="J71" s="1" t="s">
        <v>350</v>
      </c>
      <c r="K71" s="1" t="s">
        <v>21</v>
      </c>
      <c r="L71" s="2" t="str">
        <f>HYPERLINK("https://files.afu.se/Downloads/Transcripts/Paracast%20(Gene%20Steinberg)/2017 09 17 - The Official Paracast Channel - The Paracast  September 17, 2017 — Joshua Black_pBfpx2Q-n_M - transcript (automated).pdf","Transcript Link")</f>
        <v>Transcript Link</v>
      </c>
    </row>
    <row r="72" ht="150" spans="1:12">
      <c r="A72" s="1" t="s">
        <v>330</v>
      </c>
      <c r="B72" s="1" t="s">
        <v>12</v>
      </c>
      <c r="C72" s="4" t="s">
        <v>351</v>
      </c>
      <c r="D72" s="1" t="s">
        <v>352</v>
      </c>
      <c r="E72" s="1" t="s">
        <v>353</v>
      </c>
      <c r="F72" s="4" t="s">
        <v>16</v>
      </c>
      <c r="G72" s="1" t="s">
        <v>17</v>
      </c>
      <c r="H72" s="1" t="s">
        <v>18</v>
      </c>
      <c r="I72" s="1" t="s">
        <v>19</v>
      </c>
      <c r="J72" s="1" t="s">
        <v>354</v>
      </c>
      <c r="K72" s="1" t="s">
        <v>21</v>
      </c>
      <c r="L72" s="2" t="str">
        <f>HYPERLINK("https://files.afu.se/Downloads/Transcripts/Paracast%20(Gene%20Steinberg)/2017 09 17 - The Official Paracast Channel - The Paracast  June 20, 2010 — Paul Kimball with Stanton T. Friedman and Kathleen Marden_Fcbk6Scvz7E - transcript (automated).pdf","Transcript Link")</f>
        <v>Transcript Link</v>
      </c>
    </row>
    <row r="73" ht="150" spans="1:12">
      <c r="A73" s="1" t="s">
        <v>330</v>
      </c>
      <c r="B73" s="1" t="s">
        <v>12</v>
      </c>
      <c r="C73" s="4" t="s">
        <v>355</v>
      </c>
      <c r="D73" s="1" t="s">
        <v>356</v>
      </c>
      <c r="E73" s="1" t="s">
        <v>357</v>
      </c>
      <c r="F73" s="4" t="s">
        <v>16</v>
      </c>
      <c r="G73" s="1" t="s">
        <v>17</v>
      </c>
      <c r="H73" s="1" t="s">
        <v>18</v>
      </c>
      <c r="I73" s="1" t="s">
        <v>19</v>
      </c>
      <c r="J73" s="1" t="s">
        <v>358</v>
      </c>
      <c r="K73" s="1" t="s">
        <v>21</v>
      </c>
      <c r="L73" s="2" t="str">
        <f>HYPERLINK("https://files.afu.se/Downloads/Transcripts/Paracast%20(Gene%20Steinberg)/2017 09 17 - The Official Paracast Channel - The Paracast  June 27, 2010 — Greg Bishop, Bob Wilkinson, Jim Moseley and T. Allen Greenfield_RFqbdnzhiQY - transcript (automated).pdf","Transcript Link")</f>
        <v>Transcript Link</v>
      </c>
    </row>
    <row r="74" ht="150" spans="1:12">
      <c r="A74" s="1" t="s">
        <v>330</v>
      </c>
      <c r="B74" s="1" t="s">
        <v>12</v>
      </c>
      <c r="C74" s="4" t="s">
        <v>359</v>
      </c>
      <c r="D74" s="1" t="s">
        <v>360</v>
      </c>
      <c r="E74" s="1" t="s">
        <v>361</v>
      </c>
      <c r="F74" s="4" t="s">
        <v>16</v>
      </c>
      <c r="G74" s="1" t="s">
        <v>17</v>
      </c>
      <c r="H74" s="1" t="s">
        <v>18</v>
      </c>
      <c r="I74" s="1" t="s">
        <v>19</v>
      </c>
      <c r="J74" s="1" t="s">
        <v>362</v>
      </c>
      <c r="K74" s="1" t="s">
        <v>21</v>
      </c>
      <c r="L74" s="2" t="str">
        <f>HYPERLINK("https://files.afu.se/Downloads/Transcripts/Paracast%20(Gene%20Steinberg)/2017 09 17 - The Official Paracast Channel - The Paracast  July 4, 2010 — Greg Bishop with Walter Bosley_cFenfmyxsUM - transcript (automated).pdf","Transcript Link")</f>
        <v>Transcript Link</v>
      </c>
    </row>
    <row r="75" ht="135" spans="1:12">
      <c r="A75" s="1" t="s">
        <v>330</v>
      </c>
      <c r="B75" s="1" t="s">
        <v>12</v>
      </c>
      <c r="C75" s="4" t="s">
        <v>363</v>
      </c>
      <c r="D75" s="1" t="s">
        <v>364</v>
      </c>
      <c r="E75" s="1" t="s">
        <v>365</v>
      </c>
      <c r="F75" s="4" t="s">
        <v>16</v>
      </c>
      <c r="G75" s="1" t="s">
        <v>17</v>
      </c>
      <c r="H75" s="1" t="s">
        <v>18</v>
      </c>
      <c r="I75" s="1" t="s">
        <v>19</v>
      </c>
      <c r="J75" s="1" t="s">
        <v>366</v>
      </c>
      <c r="K75" s="1" t="s">
        <v>21</v>
      </c>
      <c r="L75" s="2">
        <v>0</v>
      </c>
    </row>
    <row r="76" ht="135" spans="1:12">
      <c r="A76" s="1" t="s">
        <v>330</v>
      </c>
      <c r="B76" s="1" t="s">
        <v>12</v>
      </c>
      <c r="C76" s="4" t="s">
        <v>367</v>
      </c>
      <c r="D76" s="1" t="s">
        <v>368</v>
      </c>
      <c r="E76" s="1" t="s">
        <v>369</v>
      </c>
      <c r="F76" s="4" t="s">
        <v>16</v>
      </c>
      <c r="G76" s="1" t="s">
        <v>17</v>
      </c>
      <c r="H76" s="1" t="s">
        <v>18</v>
      </c>
      <c r="I76" s="1" t="s">
        <v>19</v>
      </c>
      <c r="J76" s="1" t="s">
        <v>370</v>
      </c>
      <c r="K76" s="1" t="s">
        <v>21</v>
      </c>
      <c r="L76" s="2" t="str">
        <f>HYPERLINK("https://files.afu.se/Downloads/Transcripts/Paracast%20(Gene%20Steinberg)/2017 09 17 - The Official Paracast Channel - The Paracast  July 18, 2010 — David Hatcher Childress_AqnhbHO88vw - transcript (automated).pdf","Transcript Link")</f>
        <v>Transcript Link</v>
      </c>
    </row>
    <row r="77" ht="135" spans="1:12">
      <c r="A77" s="1" t="s">
        <v>330</v>
      </c>
      <c r="B77" s="1" t="s">
        <v>12</v>
      </c>
      <c r="C77" s="4" t="s">
        <v>371</v>
      </c>
      <c r="D77" s="1" t="s">
        <v>372</v>
      </c>
      <c r="E77" s="1" t="s">
        <v>373</v>
      </c>
      <c r="F77" s="4" t="s">
        <v>16</v>
      </c>
      <c r="G77" s="1" t="s">
        <v>17</v>
      </c>
      <c r="H77" s="1" t="s">
        <v>18</v>
      </c>
      <c r="I77" s="1" t="s">
        <v>19</v>
      </c>
      <c r="J77" s="1" t="s">
        <v>374</v>
      </c>
      <c r="K77" s="1" t="s">
        <v>21</v>
      </c>
      <c r="L77" s="2" t="str">
        <f>HYPERLINK("https://files.afu.se/Downloads/Transcripts/Paracast%20(Gene%20Steinberg)/2017 09 17 - The Official Paracast Channel - The Paracast  July 25, 2010 — Paul Kimball, Nick Redfern with Richard M. Dolan_Jr_Q2YaxYvI - transcript (automated).pdf","Transcript Link")</f>
        <v>Transcript Link</v>
      </c>
    </row>
    <row r="78" ht="135" spans="1:12">
      <c r="A78" s="1" t="s">
        <v>330</v>
      </c>
      <c r="B78" s="1" t="s">
        <v>12</v>
      </c>
      <c r="C78" s="4" t="s">
        <v>375</v>
      </c>
      <c r="D78" s="1" t="s">
        <v>376</v>
      </c>
      <c r="E78" s="1" t="s">
        <v>377</v>
      </c>
      <c r="F78" s="4" t="s">
        <v>16</v>
      </c>
      <c r="G78" s="1" t="s">
        <v>17</v>
      </c>
      <c r="H78" s="1" t="s">
        <v>18</v>
      </c>
      <c r="I78" s="1" t="s">
        <v>19</v>
      </c>
      <c r="J78" s="1" t="s">
        <v>378</v>
      </c>
      <c r="K78" s="1" t="s">
        <v>21</v>
      </c>
      <c r="L78" s="2" t="str">
        <f>HYPERLINK("https://files.afu.se/Downloads/Transcripts/Paracast%20(Gene%20Steinberg)/2017 09 17 - The Official Paracast Channel - The Paracast  August 1, 2010 — Ted Phillips_vj9PsCxndJA - transcript (automated).pdf","Transcript Link")</f>
        <v>Transcript Link</v>
      </c>
    </row>
    <row r="79" ht="180" spans="1:12">
      <c r="A79" s="1" t="s">
        <v>330</v>
      </c>
      <c r="B79" s="1" t="s">
        <v>12</v>
      </c>
      <c r="C79" s="4" t="s">
        <v>379</v>
      </c>
      <c r="D79" s="1" t="s">
        <v>380</v>
      </c>
      <c r="E79" s="1" t="s">
        <v>381</v>
      </c>
      <c r="F79" s="4" t="s">
        <v>16</v>
      </c>
      <c r="G79" s="1" t="s">
        <v>17</v>
      </c>
      <c r="H79" s="1" t="s">
        <v>18</v>
      </c>
      <c r="I79" s="1" t="s">
        <v>19</v>
      </c>
      <c r="J79" s="1" t="s">
        <v>382</v>
      </c>
      <c r="K79" s="1" t="s">
        <v>21</v>
      </c>
      <c r="L79" s="2" t="str">
        <f>HYPERLINK("https://files.afu.se/Downloads/Transcripts/Paracast%20(Gene%20Steinberg)/2017 09 17 - The Official Paracast Channel - The Paracast  August 7, 2010 — Philip J. Imbrogno_aNW3_67PjoI - transcript (automated).pdf","Transcript Link")</f>
        <v>Transcript Link</v>
      </c>
    </row>
    <row r="80" ht="135" spans="1:12">
      <c r="A80" s="1" t="s">
        <v>383</v>
      </c>
      <c r="B80" s="1" t="s">
        <v>12</v>
      </c>
      <c r="C80" s="4" t="s">
        <v>384</v>
      </c>
      <c r="D80" s="1" t="s">
        <v>385</v>
      </c>
      <c r="E80" s="1" t="s">
        <v>386</v>
      </c>
      <c r="F80" s="4" t="s">
        <v>16</v>
      </c>
      <c r="G80" s="1" t="s">
        <v>17</v>
      </c>
      <c r="H80" s="1" t="s">
        <v>18</v>
      </c>
      <c r="I80" s="1" t="s">
        <v>19</v>
      </c>
      <c r="J80" s="1" t="s">
        <v>387</v>
      </c>
      <c r="K80" s="1" t="s">
        <v>21</v>
      </c>
      <c r="L80" s="2" t="str">
        <f>HYPERLINK("https://files.afu.se/Downloads/Transcripts/Paracast%20(Gene%20Steinberg)/2017 09 16 - The Official Paracast Channel - The Paracast  August 15, 2010 — Leslie Kean_RoLQnzk2N1Y - transcript (automated).pdf","Transcript Link")</f>
        <v>Transcript Link</v>
      </c>
    </row>
    <row r="81" ht="135" spans="1:12">
      <c r="A81" s="1" t="s">
        <v>383</v>
      </c>
      <c r="B81" s="1" t="s">
        <v>12</v>
      </c>
      <c r="C81" s="4" t="s">
        <v>388</v>
      </c>
      <c r="D81" s="1" t="s">
        <v>389</v>
      </c>
      <c r="E81" s="1" t="s">
        <v>390</v>
      </c>
      <c r="F81" s="4" t="s">
        <v>16</v>
      </c>
      <c r="G81" s="1" t="s">
        <v>17</v>
      </c>
      <c r="H81" s="1" t="s">
        <v>18</v>
      </c>
      <c r="I81" s="1" t="s">
        <v>19</v>
      </c>
      <c r="J81" s="1" t="s">
        <v>391</v>
      </c>
      <c r="K81" s="1" t="s">
        <v>21</v>
      </c>
      <c r="L81" s="2" t="str">
        <f>HYPERLINK("https://files.afu.se/Downloads/Transcripts/Paracast%20(Gene%20Steinberg)/2017 09 16 - The Official Paracast Channel - The Paracast  September 12, 2010 — Nick Redfern with David Hatcher Childress_bsxfJQw5f1E - transcript (automated).pdf","Transcript Link")</f>
        <v>Transcript Link</v>
      </c>
    </row>
    <row r="82" ht="135" spans="1:12">
      <c r="A82" s="1" t="s">
        <v>383</v>
      </c>
      <c r="B82" s="1" t="s">
        <v>12</v>
      </c>
      <c r="C82" s="4" t="s">
        <v>392</v>
      </c>
      <c r="D82" s="1" t="s">
        <v>393</v>
      </c>
      <c r="E82" s="1" t="s">
        <v>394</v>
      </c>
      <c r="F82" s="4" t="s">
        <v>16</v>
      </c>
      <c r="G82" s="1" t="s">
        <v>17</v>
      </c>
      <c r="H82" s="1" t="s">
        <v>18</v>
      </c>
      <c r="I82" s="1" t="s">
        <v>19</v>
      </c>
      <c r="J82" s="1" t="s">
        <v>395</v>
      </c>
      <c r="K82" s="1" t="s">
        <v>21</v>
      </c>
      <c r="L82" s="2" t="str">
        <f>HYPERLINK("https://files.afu.se/Downloads/Transcripts/Paracast%20(Gene%20Steinberg)/2017 09 16 - The Official Paracast Channel - The Paracast  August 22, 2010 — Louis Jarvis_P8A4gD53ky0 - transcript (automated).pdf","Transcript Link")</f>
        <v>Transcript Link</v>
      </c>
    </row>
    <row r="83" ht="135" spans="1:12">
      <c r="A83" s="1" t="s">
        <v>383</v>
      </c>
      <c r="B83" s="1" t="s">
        <v>12</v>
      </c>
      <c r="C83" s="4" t="s">
        <v>396</v>
      </c>
      <c r="D83" s="1" t="s">
        <v>397</v>
      </c>
      <c r="E83" s="1" t="s">
        <v>398</v>
      </c>
      <c r="F83" s="4" t="s">
        <v>16</v>
      </c>
      <c r="G83" s="1" t="s">
        <v>17</v>
      </c>
      <c r="H83" s="1" t="s">
        <v>18</v>
      </c>
      <c r="I83" s="1" t="s">
        <v>19</v>
      </c>
      <c r="J83" s="1" t="s">
        <v>399</v>
      </c>
      <c r="K83" s="1" t="s">
        <v>21</v>
      </c>
      <c r="L83" s="2" t="str">
        <f>HYPERLINK("https://files.afu.se/Downloads/Transcripts/Paracast%20(Gene%20Steinberg)/2017 09 16 - The Official Paracast Channel - The Paracast  August 29, 2010 — Ray Stanford_4wcLfgjPPbg - transcript (automated).pdf","Transcript Link")</f>
        <v>Transcript Link</v>
      </c>
    </row>
    <row r="84" ht="135" spans="1:12">
      <c r="A84" s="1" t="s">
        <v>383</v>
      </c>
      <c r="B84" s="1" t="s">
        <v>12</v>
      </c>
      <c r="C84" s="4" t="s">
        <v>400</v>
      </c>
      <c r="D84" s="1" t="s">
        <v>401</v>
      </c>
      <c r="E84" s="1" t="s">
        <v>402</v>
      </c>
      <c r="F84" s="4" t="s">
        <v>16</v>
      </c>
      <c r="G84" s="1" t="s">
        <v>17</v>
      </c>
      <c r="H84" s="1" t="s">
        <v>18</v>
      </c>
      <c r="I84" s="1" t="s">
        <v>19</v>
      </c>
      <c r="J84" s="1" t="s">
        <v>403</v>
      </c>
      <c r="K84" s="1" t="s">
        <v>21</v>
      </c>
      <c r="L84" s="2" t="str">
        <f>HYPERLINK("https://files.afu.se/Downloads/Transcripts/Paracast%20(Gene%20Steinberg)/2017 09 16 - The Official Paracast Channel - The Paracast  September 5, 2010 — Nick Redfern with Jason Offutt_9x4o07DWlnI - transcript (automated).pdf","Transcript Link")</f>
        <v>Transcript Link</v>
      </c>
    </row>
    <row r="85" ht="135" spans="1:12">
      <c r="A85" s="1" t="s">
        <v>383</v>
      </c>
      <c r="B85" s="1" t="s">
        <v>12</v>
      </c>
      <c r="C85" s="4" t="s">
        <v>404</v>
      </c>
      <c r="D85" s="1" t="s">
        <v>405</v>
      </c>
      <c r="E85" s="1" t="s">
        <v>406</v>
      </c>
      <c r="F85" s="4" t="s">
        <v>16</v>
      </c>
      <c r="G85" s="1" t="s">
        <v>17</v>
      </c>
      <c r="H85" s="1" t="s">
        <v>18</v>
      </c>
      <c r="I85" s="1" t="s">
        <v>19</v>
      </c>
      <c r="J85" s="1" t="s">
        <v>407</v>
      </c>
      <c r="K85" s="1" t="s">
        <v>21</v>
      </c>
      <c r="L85" s="2" t="str">
        <f>HYPERLINK("https://files.afu.se/Downloads/Transcripts/Paracast%20(Gene%20Steinberg)/2017 09 16 - The Official Paracast Channel - The Paracast  September 26, 2010 — Nick Redfern with Mark Pilkington_WZ9MFnUQDdI - transcript (automated).pdf","Transcript Link")</f>
        <v>Transcript Link</v>
      </c>
    </row>
    <row r="86" ht="135" spans="1:12">
      <c r="A86" s="1" t="s">
        <v>383</v>
      </c>
      <c r="B86" s="1" t="s">
        <v>12</v>
      </c>
      <c r="C86" s="4" t="s">
        <v>408</v>
      </c>
      <c r="D86" s="1" t="s">
        <v>409</v>
      </c>
      <c r="E86" s="1" t="s">
        <v>410</v>
      </c>
      <c r="F86" s="4" t="s">
        <v>16</v>
      </c>
      <c r="G86" s="1" t="s">
        <v>17</v>
      </c>
      <c r="H86" s="1" t="s">
        <v>18</v>
      </c>
      <c r="I86" s="1" t="s">
        <v>19</v>
      </c>
      <c r="J86" s="1" t="s">
        <v>411</v>
      </c>
      <c r="K86" s="1" t="s">
        <v>21</v>
      </c>
      <c r="L86" s="2" t="str">
        <f>HYPERLINK("https://files.afu.se/Downloads/Transcripts/Paracast%20(Gene%20Steinberg)/2017 09 16 - The Official Paracast Channel - The Paracast  September 19, 2010 — Clifford Mahooty_Q369qtkxN6E - transcript (automated).pdf","Transcript Link")</f>
        <v>Transcript Link</v>
      </c>
    </row>
    <row r="87" ht="135" spans="1:12">
      <c r="A87" s="1" t="s">
        <v>383</v>
      </c>
      <c r="B87" s="1" t="s">
        <v>12</v>
      </c>
      <c r="C87" s="4" t="s">
        <v>412</v>
      </c>
      <c r="D87" s="1" t="s">
        <v>413</v>
      </c>
      <c r="E87" s="1" t="s">
        <v>414</v>
      </c>
      <c r="F87" s="4" t="s">
        <v>16</v>
      </c>
      <c r="G87" s="1" t="s">
        <v>17</v>
      </c>
      <c r="H87" s="1" t="s">
        <v>18</v>
      </c>
      <c r="I87" s="1" t="s">
        <v>19</v>
      </c>
      <c r="J87" s="1" t="s">
        <v>415</v>
      </c>
      <c r="K87" s="1" t="s">
        <v>21</v>
      </c>
      <c r="L87" s="2" t="str">
        <f>HYPERLINK("https://files.afu.se/Downloads/Transcripts/Paracast%20(Gene%20Steinberg)/2017 09 16 - The Official Paracast Channel - The Paracast  October 3, 2010 — Nick Redfern_te8qlQ2c1Jw - transcript (automated).pdf","Transcript Link")</f>
        <v>Transcript Link</v>
      </c>
    </row>
    <row r="88" ht="180" spans="1:12">
      <c r="A88" s="1" t="s">
        <v>383</v>
      </c>
      <c r="B88" s="1" t="s">
        <v>12</v>
      </c>
      <c r="C88" s="4" t="s">
        <v>416</v>
      </c>
      <c r="D88" s="1" t="s">
        <v>417</v>
      </c>
      <c r="E88" s="1" t="s">
        <v>418</v>
      </c>
      <c r="F88" s="4" t="s">
        <v>16</v>
      </c>
      <c r="G88" s="1" t="s">
        <v>17</v>
      </c>
      <c r="H88" s="1" t="s">
        <v>18</v>
      </c>
      <c r="I88" s="1" t="s">
        <v>19</v>
      </c>
      <c r="J88" s="1" t="s">
        <v>419</v>
      </c>
      <c r="K88" s="1" t="s">
        <v>21</v>
      </c>
      <c r="L88" s="2" t="str">
        <f>HYPERLINK("https://files.afu.se/Downloads/Transcripts/Paracast%20(Gene%20Steinberg)/2017 09 16 - The Official Paracast Channel - The Paracast  October 10, 2010 — Anthony Sanchez_7CafXLgUfqo - transcript (automated).pdf","Transcript Link")</f>
        <v>Transcript Link</v>
      </c>
    </row>
    <row r="89" ht="150" spans="1:12">
      <c r="A89" s="1" t="s">
        <v>383</v>
      </c>
      <c r="B89" s="1" t="s">
        <v>12</v>
      </c>
      <c r="C89" s="4" t="s">
        <v>420</v>
      </c>
      <c r="D89" s="1" t="s">
        <v>421</v>
      </c>
      <c r="E89" s="1" t="s">
        <v>422</v>
      </c>
      <c r="F89" s="4" t="s">
        <v>16</v>
      </c>
      <c r="G89" s="1" t="s">
        <v>17</v>
      </c>
      <c r="H89" s="1" t="s">
        <v>18</v>
      </c>
      <c r="I89" s="1" t="s">
        <v>19</v>
      </c>
      <c r="J89" s="1" t="s">
        <v>423</v>
      </c>
      <c r="K89" s="1" t="s">
        <v>21</v>
      </c>
      <c r="L89" s="2" t="str">
        <f>HYPERLINK("https://files.afu.se/Downloads/Transcripts/Paracast%20(Gene%20Steinberg)/2017 09 16 - The Official Paracast Channel - The Paracast  October 24, 2010 — Larry W. Bryant_IllVbEbj5LM - transcript (automated).pdf","Transcript Link")</f>
        <v>Transcript Link</v>
      </c>
    </row>
    <row r="90" ht="135" spans="1:12">
      <c r="A90" s="1" t="s">
        <v>424</v>
      </c>
      <c r="B90" s="1" t="s">
        <v>12</v>
      </c>
      <c r="C90" s="4" t="s">
        <v>425</v>
      </c>
      <c r="D90" s="1" t="s">
        <v>426</v>
      </c>
      <c r="E90" s="1" t="s">
        <v>427</v>
      </c>
      <c r="F90" s="4" t="s">
        <v>16</v>
      </c>
      <c r="G90" s="1" t="s">
        <v>17</v>
      </c>
      <c r="H90" s="1" t="s">
        <v>18</v>
      </c>
      <c r="I90" s="1" t="s">
        <v>19</v>
      </c>
      <c r="J90" s="1" t="s">
        <v>428</v>
      </c>
      <c r="K90" s="1" t="s">
        <v>21</v>
      </c>
      <c r="L90" s="2" t="str">
        <f>HYPERLINK("https://files.afu.se/Downloads/Transcripts/Paracast%20(Gene%20Steinberg)/2017 09 15 - The Official Paracast Channel - The Paracast  October 17, 2010 — Michael Esposito_497jtr3bCoQ - transcript (automated).pdf","Transcript Link")</f>
        <v>Transcript Link</v>
      </c>
    </row>
    <row r="91" ht="135" spans="1:12">
      <c r="A91" s="1" t="s">
        <v>424</v>
      </c>
      <c r="B91" s="1" t="s">
        <v>12</v>
      </c>
      <c r="C91" s="4" t="s">
        <v>429</v>
      </c>
      <c r="D91" s="1" t="s">
        <v>430</v>
      </c>
      <c r="E91" s="1" t="s">
        <v>431</v>
      </c>
      <c r="F91" s="4" t="s">
        <v>16</v>
      </c>
      <c r="G91" s="1" t="s">
        <v>17</v>
      </c>
      <c r="H91" s="1" t="s">
        <v>18</v>
      </c>
      <c r="I91" s="1" t="s">
        <v>19</v>
      </c>
      <c r="J91" s="1" t="s">
        <v>432</v>
      </c>
      <c r="K91" s="1" t="s">
        <v>21</v>
      </c>
      <c r="L91" s="2" t="str">
        <f>HYPERLINK("https://files.afu.se/Downloads/Transcripts/Paracast%20(Gene%20Steinberg)/2017 09 15 - The Official Paracast Channel - The Paracast  October 31, 2010 — Adam Gorightly_Du3U0NCo1OI - transcript (automated).pdf","Transcript Link")</f>
        <v>Transcript Link</v>
      </c>
    </row>
    <row r="92" ht="135" spans="1:12">
      <c r="A92" s="1" t="s">
        <v>424</v>
      </c>
      <c r="B92" s="1" t="s">
        <v>12</v>
      </c>
      <c r="C92" s="4" t="s">
        <v>433</v>
      </c>
      <c r="D92" s="1" t="s">
        <v>434</v>
      </c>
      <c r="E92" s="1" t="s">
        <v>435</v>
      </c>
      <c r="F92" s="4" t="s">
        <v>16</v>
      </c>
      <c r="G92" s="1" t="s">
        <v>17</v>
      </c>
      <c r="H92" s="1" t="s">
        <v>18</v>
      </c>
      <c r="I92" s="1" t="s">
        <v>19</v>
      </c>
      <c r="J92" s="1" t="s">
        <v>436</v>
      </c>
      <c r="K92" s="1" t="s">
        <v>21</v>
      </c>
      <c r="L92" s="2" t="str">
        <f>HYPERLINK("https://files.afu.se/Downloads/Transcripts/Paracast%20(Gene%20Steinberg)/2017 09 15 - The Official Paracast Channel - The Paracast  November 7, 2010 —  Ronald S. Regehr_QEuLhGGwwN4 - transcript (automated).pdf","Transcript Link")</f>
        <v>Transcript Link</v>
      </c>
    </row>
    <row r="93" ht="150" spans="1:12">
      <c r="A93" s="1" t="s">
        <v>424</v>
      </c>
      <c r="B93" s="1" t="s">
        <v>12</v>
      </c>
      <c r="C93" s="4" t="s">
        <v>437</v>
      </c>
      <c r="D93" s="1" t="s">
        <v>438</v>
      </c>
      <c r="E93" s="1" t="s">
        <v>439</v>
      </c>
      <c r="F93" s="4" t="s">
        <v>16</v>
      </c>
      <c r="G93" s="1" t="s">
        <v>17</v>
      </c>
      <c r="H93" s="1" t="s">
        <v>18</v>
      </c>
      <c r="I93" s="1" t="s">
        <v>19</v>
      </c>
      <c r="J93" s="1" t="s">
        <v>440</v>
      </c>
      <c r="K93" s="1" t="s">
        <v>21</v>
      </c>
      <c r="L93" s="2" t="str">
        <f>HYPERLINK("https://files.afu.se/Downloads/Transcripts/Paracast%20(Gene%20Steinberg)/2017 09 15 - The Official Paracast Channel - The Paracast  November 14, 2010 — Dr. Frank Salisbury_m8eE11uyB18 - transcript (automated).pdf","Transcript Link")</f>
        <v>Transcript Link</v>
      </c>
    </row>
    <row r="94" ht="150" spans="1:12">
      <c r="A94" s="1" t="s">
        <v>424</v>
      </c>
      <c r="B94" s="1" t="s">
        <v>12</v>
      </c>
      <c r="C94" s="4" t="s">
        <v>441</v>
      </c>
      <c r="D94" s="1" t="s">
        <v>442</v>
      </c>
      <c r="E94" s="1" t="s">
        <v>443</v>
      </c>
      <c r="F94" s="4" t="s">
        <v>16</v>
      </c>
      <c r="G94" s="1" t="s">
        <v>17</v>
      </c>
      <c r="H94" s="1" t="s">
        <v>18</v>
      </c>
      <c r="I94" s="1" t="s">
        <v>19</v>
      </c>
      <c r="J94" s="1" t="s">
        <v>444</v>
      </c>
      <c r="K94" s="1" t="s">
        <v>21</v>
      </c>
      <c r="L94" s="2" t="str">
        <f>HYPERLINK("https://files.afu.se/Downloads/Transcripts/Paracast%20(Gene%20Steinberg)/2017 09 15 - The Official Paracast Channel - The Paracast  November 21, 2010 — Dr. Jacques Vallee_E1orkMZDYaw - transcript (automated).pdf","Transcript Link")</f>
        <v>Transcript Link</v>
      </c>
    </row>
    <row r="95" ht="135" spans="1:12">
      <c r="A95" s="1" t="s">
        <v>424</v>
      </c>
      <c r="B95" s="1" t="s">
        <v>12</v>
      </c>
      <c r="C95" s="4" t="s">
        <v>445</v>
      </c>
      <c r="D95" s="1" t="s">
        <v>446</v>
      </c>
      <c r="E95" s="1" t="s">
        <v>447</v>
      </c>
      <c r="F95" s="4" t="s">
        <v>16</v>
      </c>
      <c r="G95" s="1" t="s">
        <v>17</v>
      </c>
      <c r="H95" s="1" t="s">
        <v>18</v>
      </c>
      <c r="I95" s="1" t="s">
        <v>19</v>
      </c>
      <c r="J95" s="1" t="s">
        <v>448</v>
      </c>
      <c r="K95" s="1" t="s">
        <v>21</v>
      </c>
      <c r="L95" s="2" t="str">
        <f>HYPERLINK("https://files.afu.se/Downloads/Transcripts/Paracast%20(Gene%20Steinberg)/2017 09 15 - The Official Paracast Channel - The Paracast  November 29, 2010 — Tracy Torme_IOPged8VW1U - transcript (automated).pdf","Transcript Link")</f>
        <v>Transcript Link</v>
      </c>
    </row>
    <row r="96" ht="135" spans="1:12">
      <c r="A96" s="1" t="s">
        <v>424</v>
      </c>
      <c r="B96" s="1" t="s">
        <v>12</v>
      </c>
      <c r="C96" s="4" t="s">
        <v>449</v>
      </c>
      <c r="D96" s="1" t="s">
        <v>450</v>
      </c>
      <c r="E96" s="1" t="s">
        <v>451</v>
      </c>
      <c r="F96" s="4" t="s">
        <v>16</v>
      </c>
      <c r="G96" s="1" t="s">
        <v>17</v>
      </c>
      <c r="H96" s="1" t="s">
        <v>18</v>
      </c>
      <c r="I96" s="1" t="s">
        <v>19</v>
      </c>
      <c r="J96" s="1" t="s">
        <v>452</v>
      </c>
      <c r="K96" s="1" t="s">
        <v>21</v>
      </c>
      <c r="L96" s="2" t="str">
        <f>HYPERLINK("https://files.afu.se/Downloads/Transcripts/Paracast%20(Gene%20Steinberg)/2017 09 15 - The Official Paracast Channel - The Paracast  December 5, 2010 — Jim Moseley_bIj37j_b7k8 - transcript (automated).pdf","Transcript Link")</f>
        <v>Transcript Link</v>
      </c>
    </row>
    <row r="97" ht="135" spans="1:12">
      <c r="A97" s="1" t="s">
        <v>424</v>
      </c>
      <c r="B97" s="1" t="s">
        <v>12</v>
      </c>
      <c r="C97" s="4" t="s">
        <v>453</v>
      </c>
      <c r="D97" s="1" t="s">
        <v>454</v>
      </c>
      <c r="E97" s="1" t="s">
        <v>455</v>
      </c>
      <c r="F97" s="4" t="s">
        <v>16</v>
      </c>
      <c r="G97" s="1" t="s">
        <v>17</v>
      </c>
      <c r="H97" s="1" t="s">
        <v>18</v>
      </c>
      <c r="I97" s="1" t="s">
        <v>19</v>
      </c>
      <c r="J97" s="1" t="s">
        <v>456</v>
      </c>
      <c r="K97" s="1" t="s">
        <v>21</v>
      </c>
      <c r="L97" s="2" t="str">
        <f>HYPERLINK("https://files.afu.se/Downloads/Transcripts/Paracast%20(Gene%20Steinberg)/2017 09 15 - The Official Paracast Channel - The Paracast  December 12, 2010 — Gary A. David_rr8oxVum370 - transcript (automated).pdf","Transcript Link")</f>
        <v>Transcript Link</v>
      </c>
    </row>
    <row r="98" ht="135" spans="1:12">
      <c r="A98" s="1" t="s">
        <v>424</v>
      </c>
      <c r="B98" s="1" t="s">
        <v>12</v>
      </c>
      <c r="C98" s="4" t="s">
        <v>457</v>
      </c>
      <c r="D98" s="1" t="s">
        <v>458</v>
      </c>
      <c r="E98" s="1" t="s">
        <v>459</v>
      </c>
      <c r="F98" s="4" t="s">
        <v>16</v>
      </c>
      <c r="G98" s="1" t="s">
        <v>17</v>
      </c>
      <c r="H98" s="1" t="s">
        <v>18</v>
      </c>
      <c r="I98" s="1" t="s">
        <v>19</v>
      </c>
      <c r="J98" s="1" t="s">
        <v>460</v>
      </c>
      <c r="K98" s="1" t="s">
        <v>21</v>
      </c>
      <c r="L98" s="2" t="str">
        <f>HYPERLINK("https://files.afu.se/Downloads/Transcripts/Paracast%20(Gene%20Steinberg)/2017 09 15 - The Official Paracast Channel - The Paracast  December 19, 2010 — Nick Redfern_jhRdOcQNSKI - transcript (automated).pdf","Transcript Link")</f>
        <v>Transcript Link</v>
      </c>
    </row>
    <row r="99" ht="135" spans="1:12">
      <c r="A99" s="1" t="s">
        <v>424</v>
      </c>
      <c r="B99" s="1" t="s">
        <v>12</v>
      </c>
      <c r="C99" s="4" t="s">
        <v>461</v>
      </c>
      <c r="D99" s="1" t="s">
        <v>462</v>
      </c>
      <c r="E99" s="1" t="s">
        <v>463</v>
      </c>
      <c r="F99" s="4" t="s">
        <v>16</v>
      </c>
      <c r="G99" s="1" t="s">
        <v>17</v>
      </c>
      <c r="H99" s="1" t="s">
        <v>18</v>
      </c>
      <c r="I99" s="1" t="s">
        <v>19</v>
      </c>
      <c r="J99" s="1" t="s">
        <v>464</v>
      </c>
      <c r="K99" s="1" t="s">
        <v>21</v>
      </c>
      <c r="L99" s="2">
        <v>0</v>
      </c>
    </row>
    <row r="100" ht="135" spans="1:12">
      <c r="A100" s="1" t="s">
        <v>465</v>
      </c>
      <c r="B100" s="1" t="s">
        <v>12</v>
      </c>
      <c r="C100" s="4" t="s">
        <v>466</v>
      </c>
      <c r="D100" s="1" t="s">
        <v>467</v>
      </c>
      <c r="E100" s="1" t="s">
        <v>468</v>
      </c>
      <c r="F100" s="4" t="s">
        <v>16</v>
      </c>
      <c r="G100" s="1" t="s">
        <v>17</v>
      </c>
      <c r="H100" s="1" t="s">
        <v>18</v>
      </c>
      <c r="I100" s="1" t="s">
        <v>19</v>
      </c>
      <c r="J100" s="1" t="s">
        <v>469</v>
      </c>
      <c r="K100" s="1" t="s">
        <v>21</v>
      </c>
      <c r="L100" s="2" t="str">
        <f>HYPERLINK("https://files.afu.se/Downloads/Transcripts/Paracast%20(Gene%20Steinberg)/2017 09 14 - The Official Paracast Channel - The Paracast  January 2, 2011 — Dr. John Brandenburg_yrWei63xg1w - transcript (automated).pdf","Transcript Link")</f>
        <v>Transcript Link</v>
      </c>
    </row>
    <row r="101" ht="150" spans="1:12">
      <c r="A101" s="1" t="s">
        <v>465</v>
      </c>
      <c r="B101" s="1" t="s">
        <v>12</v>
      </c>
      <c r="C101" s="4" t="s">
        <v>470</v>
      </c>
      <c r="D101" s="1" t="s">
        <v>471</v>
      </c>
      <c r="E101" s="1" t="s">
        <v>472</v>
      </c>
      <c r="F101" s="4" t="s">
        <v>16</v>
      </c>
      <c r="G101" s="1" t="s">
        <v>17</v>
      </c>
      <c r="H101" s="1" t="s">
        <v>18</v>
      </c>
      <c r="I101" s="1" t="s">
        <v>19</v>
      </c>
      <c r="J101" s="1" t="s">
        <v>473</v>
      </c>
      <c r="K101" s="1" t="s">
        <v>21</v>
      </c>
      <c r="L101" s="2" t="str">
        <f>HYPERLINK("https://files.afu.se/Downloads/Transcripts/Paracast%20(Gene%20Steinberg)/2017 09 14 - The Official Paracast Channel - The Paracast  January 9, 2011 — Stanton T. Friedman_gACF_AEjlGk - transcript (automated).pdf","Transcript Link")</f>
        <v>Transcript Link</v>
      </c>
    </row>
    <row r="102" ht="135" spans="1:12">
      <c r="A102" s="1" t="s">
        <v>465</v>
      </c>
      <c r="B102" s="1" t="s">
        <v>12</v>
      </c>
      <c r="C102" s="4" t="s">
        <v>474</v>
      </c>
      <c r="D102" s="1" t="s">
        <v>475</v>
      </c>
      <c r="E102" s="1" t="s">
        <v>476</v>
      </c>
      <c r="F102" s="4" t="s">
        <v>16</v>
      </c>
      <c r="G102" s="1" t="s">
        <v>17</v>
      </c>
      <c r="H102" s="1" t="s">
        <v>18</v>
      </c>
      <c r="I102" s="1" t="s">
        <v>19</v>
      </c>
      <c r="J102" s="1" t="s">
        <v>477</v>
      </c>
      <c r="K102" s="1" t="s">
        <v>21</v>
      </c>
      <c r="L102" s="2" t="str">
        <f>HYPERLINK("https://files.afu.se/Downloads/Transcripts/Paracast%20(Gene%20Steinberg)/2017 09 14 - The Official Paracast Channel - The Paracast  January 16, 2011 — Jerome Clark_IW0VGpwS0qs - transcript (automated).pdf","Transcript Link")</f>
        <v>Transcript Link</v>
      </c>
    </row>
    <row r="103" ht="135" spans="1:12">
      <c r="A103" s="1" t="s">
        <v>465</v>
      </c>
      <c r="B103" s="1" t="s">
        <v>12</v>
      </c>
      <c r="C103" s="4" t="s">
        <v>478</v>
      </c>
      <c r="D103" s="1" t="s">
        <v>479</v>
      </c>
      <c r="E103" s="1" t="s">
        <v>480</v>
      </c>
      <c r="F103" s="4" t="s">
        <v>16</v>
      </c>
      <c r="G103" s="1" t="s">
        <v>17</v>
      </c>
      <c r="H103" s="1" t="s">
        <v>18</v>
      </c>
      <c r="I103" s="1" t="s">
        <v>19</v>
      </c>
      <c r="J103" s="1" t="s">
        <v>481</v>
      </c>
      <c r="K103" s="1" t="s">
        <v>21</v>
      </c>
      <c r="L103" s="2" t="str">
        <f>HYPERLINK("https://files.afu.se/Downloads/Transcripts/Paracast%20(Gene%20Steinberg)/2017 09 14 - The Official Paracast Channel - The Paracast  January 23, 2011 — Clifford Clift_BC6sADte5TE - transcript (automated).pdf","Transcript Link")</f>
        <v>Transcript Link</v>
      </c>
    </row>
    <row r="104" ht="165" spans="1:12">
      <c r="A104" s="1" t="s">
        <v>465</v>
      </c>
      <c r="B104" s="1" t="s">
        <v>12</v>
      </c>
      <c r="C104" s="4" t="s">
        <v>482</v>
      </c>
      <c r="D104" s="1" t="s">
        <v>483</v>
      </c>
      <c r="E104" s="1" t="s">
        <v>484</v>
      </c>
      <c r="F104" s="4" t="s">
        <v>16</v>
      </c>
      <c r="G104" s="1" t="s">
        <v>17</v>
      </c>
      <c r="H104" s="1" t="s">
        <v>18</v>
      </c>
      <c r="I104" s="1" t="s">
        <v>19</v>
      </c>
      <c r="J104" s="1" t="s">
        <v>485</v>
      </c>
      <c r="K104" s="1" t="s">
        <v>21</v>
      </c>
      <c r="L104" s="2" t="str">
        <f>HYPERLINK("https://files.afu.se/Downloads/Transcripts/Paracast%20(Gene%20Steinberg)/2017 09 14 - The Official Paracast Channel - The Paracast  January 30, 2011 — George Filer_riSRufSAogU - transcript (automated).pdf","Transcript Link")</f>
        <v>Transcript Link</v>
      </c>
    </row>
    <row r="105" ht="165" spans="1:12">
      <c r="A105" s="1" t="s">
        <v>465</v>
      </c>
      <c r="B105" s="1" t="s">
        <v>12</v>
      </c>
      <c r="C105" s="4" t="s">
        <v>486</v>
      </c>
      <c r="D105" s="1" t="s">
        <v>487</v>
      </c>
      <c r="E105" s="1" t="s">
        <v>488</v>
      </c>
      <c r="F105" s="4" t="s">
        <v>16</v>
      </c>
      <c r="G105" s="1" t="s">
        <v>17</v>
      </c>
      <c r="H105" s="1" t="s">
        <v>18</v>
      </c>
      <c r="I105" s="1" t="s">
        <v>19</v>
      </c>
      <c r="J105" s="1" t="s">
        <v>489</v>
      </c>
      <c r="K105" s="1" t="s">
        <v>21</v>
      </c>
      <c r="L105" s="2" t="str">
        <f>HYPERLINK("https://files.afu.se/Downloads/Transcripts/Paracast%20(Gene%20Steinberg)/2017 09 14 - The Official Paracast Channel - The Paracast  February 6, 2011 — David Halperin_V28sKW5ZpYc - transcript (automated).pdf","Transcript Link")</f>
        <v>Transcript Link</v>
      </c>
    </row>
    <row r="106" ht="135" spans="1:12">
      <c r="A106" s="1" t="s">
        <v>465</v>
      </c>
      <c r="B106" s="1" t="s">
        <v>12</v>
      </c>
      <c r="C106" s="4" t="s">
        <v>490</v>
      </c>
      <c r="D106" s="1" t="s">
        <v>491</v>
      </c>
      <c r="E106" s="1" t="s">
        <v>492</v>
      </c>
      <c r="F106" s="4" t="s">
        <v>16</v>
      </c>
      <c r="G106" s="1" t="s">
        <v>17</v>
      </c>
      <c r="H106" s="1" t="s">
        <v>18</v>
      </c>
      <c r="I106" s="1" t="s">
        <v>19</v>
      </c>
      <c r="J106" s="1" t="s">
        <v>493</v>
      </c>
      <c r="K106" s="1" t="s">
        <v>21</v>
      </c>
      <c r="L106" s="2" t="str">
        <f>HYPERLINK("https://files.afu.se/Downloads/Transcripts/Paracast%20(Gene%20Steinberg)/2017 09 14 - The Official Paracast Channel - The Paracast  February 13, 2011 — Jari Mikkola_MksJxKpsxR0 - transcript (automated).pdf","Transcript Link")</f>
        <v>Transcript Link</v>
      </c>
    </row>
    <row r="107" ht="135" spans="1:12">
      <c r="A107" s="1" t="s">
        <v>494</v>
      </c>
      <c r="B107" s="1" t="s">
        <v>12</v>
      </c>
      <c r="C107" s="4" t="s">
        <v>495</v>
      </c>
      <c r="D107" s="1" t="s">
        <v>496</v>
      </c>
      <c r="E107" s="1" t="s">
        <v>497</v>
      </c>
      <c r="F107" s="4" t="s">
        <v>16</v>
      </c>
      <c r="G107" s="1" t="s">
        <v>17</v>
      </c>
      <c r="H107" s="1" t="s">
        <v>18</v>
      </c>
      <c r="I107" s="1" t="s">
        <v>19</v>
      </c>
      <c r="J107" s="1" t="s">
        <v>498</v>
      </c>
      <c r="K107" s="1" t="s">
        <v>21</v>
      </c>
      <c r="L107" s="2" t="str">
        <f>HYPERLINK("https://files.afu.se/Downloads/Transcripts/Paracast%20(Gene%20Steinberg)/2017 09 13 - The Official Paracast Channel - The Paracast  February 20, 2011 — James Carrion_XV-I9FcCWIM - transcript (automated).pdf","Transcript Link")</f>
        <v>Transcript Link</v>
      </c>
    </row>
    <row r="108" ht="150" spans="1:12">
      <c r="A108" s="1" t="s">
        <v>494</v>
      </c>
      <c r="B108" s="1" t="s">
        <v>12</v>
      </c>
      <c r="C108" s="4" t="s">
        <v>499</v>
      </c>
      <c r="D108" s="1" t="s">
        <v>500</v>
      </c>
      <c r="E108" s="1" t="s">
        <v>501</v>
      </c>
      <c r="F108" s="4" t="s">
        <v>16</v>
      </c>
      <c r="G108" s="1" t="s">
        <v>17</v>
      </c>
      <c r="H108" s="1" t="s">
        <v>18</v>
      </c>
      <c r="I108" s="1" t="s">
        <v>19</v>
      </c>
      <c r="J108" s="1" t="s">
        <v>502</v>
      </c>
      <c r="K108" s="1" t="s">
        <v>21</v>
      </c>
      <c r="L108" s="2" t="str">
        <f>HYPERLINK("https://files.afu.se/Downloads/Transcripts/Paracast%20(Gene%20Steinberg)/2017 09 13 - The Official Paracast Channel - The Paracast  February 27, 2011 — 5th Anniversary Show with Greg Bishop and Paul Kimball_u8JDMdJA198 - transcript (automated).pdf","Transcript Link")</f>
        <v>Transcript Link</v>
      </c>
    </row>
    <row r="109" ht="165" spans="1:12">
      <c r="A109" s="1" t="s">
        <v>494</v>
      </c>
      <c r="B109" s="1" t="s">
        <v>12</v>
      </c>
      <c r="C109" s="4" t="s">
        <v>503</v>
      </c>
      <c r="D109" s="1" t="s">
        <v>504</v>
      </c>
      <c r="E109" s="1" t="s">
        <v>505</v>
      </c>
      <c r="F109" s="4" t="s">
        <v>16</v>
      </c>
      <c r="G109" s="1" t="s">
        <v>17</v>
      </c>
      <c r="H109" s="1" t="s">
        <v>18</v>
      </c>
      <c r="I109" s="1" t="s">
        <v>19</v>
      </c>
      <c r="J109" s="1" t="s">
        <v>506</v>
      </c>
      <c r="K109" s="1" t="s">
        <v>21</v>
      </c>
      <c r="L109" s="2" t="str">
        <f>HYPERLINK("https://files.afu.se/Downloads/Transcripts/Paracast%20(Gene%20Steinberg)/2017 09 13 - The Official Paracast Channel - The Paracast  March 6, 2011 — Richard M. Dolan, Kathleen Marden, and Rosemary Ellen Guiley_J2ON53dP0vQ - transcript (automated).pdf","Transcript Link")</f>
        <v>Transcript Link</v>
      </c>
    </row>
    <row r="110" ht="135" spans="1:12">
      <c r="A110" s="1" t="s">
        <v>494</v>
      </c>
      <c r="B110" s="1" t="s">
        <v>12</v>
      </c>
      <c r="C110" s="4" t="s">
        <v>507</v>
      </c>
      <c r="D110" s="1" t="s">
        <v>508</v>
      </c>
      <c r="E110" s="1" t="s">
        <v>509</v>
      </c>
      <c r="F110" s="4" t="s">
        <v>16</v>
      </c>
      <c r="G110" s="1" t="s">
        <v>17</v>
      </c>
      <c r="H110" s="1" t="s">
        <v>18</v>
      </c>
      <c r="I110" s="1" t="s">
        <v>19</v>
      </c>
      <c r="J110" s="1" t="s">
        <v>510</v>
      </c>
      <c r="K110" s="1" t="s">
        <v>21</v>
      </c>
      <c r="L110" s="2" t="str">
        <f>HYPERLINK("https://files.afu.se/Downloads/Transcripts/Paracast%20(Gene%20Steinberg)/2017 09 13 - The Official Paracast Channel - The Paracast  March 13, 2011 — John B. Alexander, Ph.D._ZOLz9g-Y0ic - transcript (automated).pdf","Transcript Link")</f>
        <v>Transcript Link</v>
      </c>
    </row>
    <row r="111" ht="135" spans="1:12">
      <c r="A111" s="1" t="s">
        <v>494</v>
      </c>
      <c r="B111" s="1" t="s">
        <v>12</v>
      </c>
      <c r="C111" s="4" t="s">
        <v>511</v>
      </c>
      <c r="D111" s="1" t="s">
        <v>512</v>
      </c>
      <c r="E111" s="1" t="s">
        <v>513</v>
      </c>
      <c r="F111" s="4" t="s">
        <v>16</v>
      </c>
      <c r="G111" s="1" t="s">
        <v>17</v>
      </c>
      <c r="H111" s="1" t="s">
        <v>18</v>
      </c>
      <c r="I111" s="1" t="s">
        <v>19</v>
      </c>
      <c r="J111" s="1" t="s">
        <v>514</v>
      </c>
      <c r="K111" s="1" t="s">
        <v>21</v>
      </c>
      <c r="L111" s="2" t="str">
        <f>HYPERLINK("https://files.afu.se/Downloads/Transcripts/Paracast%20(Gene%20Steinberg)/2017 09 13 - The Official Paracast Channel - The Paracast  March 27, 2011 — Richard Sauder, Ph.D._CSasj_Erqbg - transcript (automated).pdf","Transcript Link")</f>
        <v>Transcript Link</v>
      </c>
    </row>
    <row r="112" ht="135" spans="1:12">
      <c r="A112" s="1" t="s">
        <v>494</v>
      </c>
      <c r="B112" s="1" t="s">
        <v>12</v>
      </c>
      <c r="C112" s="4" t="s">
        <v>515</v>
      </c>
      <c r="D112" s="1" t="s">
        <v>516</v>
      </c>
      <c r="E112" s="1" t="s">
        <v>517</v>
      </c>
      <c r="F112" s="4" t="s">
        <v>16</v>
      </c>
      <c r="G112" s="1" t="s">
        <v>17</v>
      </c>
      <c r="H112" s="1" t="s">
        <v>18</v>
      </c>
      <c r="I112" s="1" t="s">
        <v>19</v>
      </c>
      <c r="J112" s="1" t="s">
        <v>518</v>
      </c>
      <c r="K112" s="1" t="s">
        <v>21</v>
      </c>
      <c r="L112" s="2" t="str">
        <f>HYPERLINK("https://files.afu.se/Downloads/Transcripts/Paracast%20(Gene%20Steinberg)/2017 09 13 - The Official Paracast Channel - The Paracast  March 20, 2011 — John Brandenburg, Ph.D._9I4-YAv8vKQ - transcript (automated).pdf","Transcript Link")</f>
        <v>Transcript Link</v>
      </c>
    </row>
    <row r="113" ht="210" spans="1:12">
      <c r="A113" s="1" t="s">
        <v>494</v>
      </c>
      <c r="B113" s="1" t="s">
        <v>12</v>
      </c>
      <c r="C113" s="4" t="s">
        <v>519</v>
      </c>
      <c r="D113" s="1" t="s">
        <v>520</v>
      </c>
      <c r="E113" s="1" t="s">
        <v>521</v>
      </c>
      <c r="F113" s="4" t="s">
        <v>16</v>
      </c>
      <c r="G113" s="1" t="s">
        <v>17</v>
      </c>
      <c r="H113" s="1" t="s">
        <v>18</v>
      </c>
      <c r="I113" s="1" t="s">
        <v>19</v>
      </c>
      <c r="J113" s="1" t="s">
        <v>522</v>
      </c>
      <c r="K113" s="1" t="s">
        <v>21</v>
      </c>
      <c r="L113" s="2" t="str">
        <f>HYPERLINK("https://files.afu.se/Downloads/Transcripts/Paracast%20(Gene%20Steinberg)/2017 09 13 - The Official Paracast Channel - The Paracast  April 3, 2011 — Rosemary Ellen Guiley and Philip Imbrogno_dKAZM422s6k - transcript (automated).pdf","Transcript Link")</f>
        <v>Transcript Link</v>
      </c>
    </row>
    <row r="114" ht="135" spans="1:12">
      <c r="A114" s="1" t="s">
        <v>494</v>
      </c>
      <c r="B114" s="1" t="s">
        <v>12</v>
      </c>
      <c r="C114" s="4" t="s">
        <v>523</v>
      </c>
      <c r="D114" s="1" t="s">
        <v>524</v>
      </c>
      <c r="E114" s="1" t="s">
        <v>525</v>
      </c>
      <c r="F114" s="4" t="s">
        <v>16</v>
      </c>
      <c r="G114" s="1" t="s">
        <v>17</v>
      </c>
      <c r="H114" s="1" t="s">
        <v>18</v>
      </c>
      <c r="I114" s="1" t="s">
        <v>19</v>
      </c>
      <c r="J114" s="1" t="s">
        <v>526</v>
      </c>
      <c r="K114" s="1" t="s">
        <v>21</v>
      </c>
      <c r="L114" s="2" t="str">
        <f>HYPERLINK("https://files.afu.se/Downloads/Transcripts/Paracast%20(Gene%20Steinberg)/2017 09 13 - The Official Paracast Channel - The Paracast  April 10, 2011 — Jesse Ventura_M7diG9aqxBE - transcript (automated).pdf","Transcript Link")</f>
        <v>Transcript Link</v>
      </c>
    </row>
    <row r="115" ht="135" spans="1:12">
      <c r="A115" s="1" t="s">
        <v>494</v>
      </c>
      <c r="B115" s="1" t="s">
        <v>12</v>
      </c>
      <c r="C115" s="4" t="s">
        <v>527</v>
      </c>
      <c r="D115" s="1" t="s">
        <v>528</v>
      </c>
      <c r="E115" s="1" t="s">
        <v>529</v>
      </c>
      <c r="F115" s="4" t="s">
        <v>16</v>
      </c>
      <c r="G115" s="1" t="s">
        <v>17</v>
      </c>
      <c r="H115" s="1" t="s">
        <v>18</v>
      </c>
      <c r="I115" s="1" t="s">
        <v>19</v>
      </c>
      <c r="J115" s="1" t="s">
        <v>530</v>
      </c>
      <c r="K115" s="1" t="s">
        <v>21</v>
      </c>
      <c r="L115" s="2" t="str">
        <f>HYPERLINK("https://files.afu.se/Downloads/Transcripts/Paracast%20(Gene%20Steinberg)/2017 09 13 - The Official Paracast Channel - The Paracast  April 17, 2011 — Benjamin Radford_XaKzQrj9Ulc - transcript (automated).pdf","Transcript Link")</f>
        <v>Transcript Link</v>
      </c>
    </row>
    <row r="116" ht="135" spans="1:12">
      <c r="A116" s="1" t="s">
        <v>494</v>
      </c>
      <c r="B116" s="1" t="s">
        <v>12</v>
      </c>
      <c r="C116" s="4" t="s">
        <v>531</v>
      </c>
      <c r="D116" s="1" t="s">
        <v>532</v>
      </c>
      <c r="E116" s="1" t="s">
        <v>533</v>
      </c>
      <c r="F116" s="4" t="s">
        <v>16</v>
      </c>
      <c r="G116" s="1" t="s">
        <v>17</v>
      </c>
      <c r="H116" s="1" t="s">
        <v>18</v>
      </c>
      <c r="I116" s="1" t="s">
        <v>19</v>
      </c>
      <c r="J116" s="1" t="s">
        <v>534</v>
      </c>
      <c r="K116" s="1" t="s">
        <v>21</v>
      </c>
      <c r="L116" s="2" t="str">
        <f>HYPERLINK("https://files.afu.se/Downloads/Transcripts/Paracast%20(Gene%20Steinberg)/2017 09 13 - The Official Paracast Channel - The Paracast  May 15, 2011 — Tim “Mr. UFO” Beckley and Tim Swartz_p8NVBSxjh38 - transcript (automated).pdf","Transcript Link")</f>
        <v>Transcript Link</v>
      </c>
    </row>
    <row r="117" ht="135" spans="1:12">
      <c r="A117" s="1" t="s">
        <v>535</v>
      </c>
      <c r="B117" s="1" t="s">
        <v>12</v>
      </c>
      <c r="C117" s="4" t="s">
        <v>536</v>
      </c>
      <c r="D117" s="1" t="s">
        <v>537</v>
      </c>
      <c r="E117" s="1" t="s">
        <v>538</v>
      </c>
      <c r="F117" s="4" t="s">
        <v>16</v>
      </c>
      <c r="G117" s="1" t="s">
        <v>17</v>
      </c>
      <c r="H117" s="1" t="s">
        <v>18</v>
      </c>
      <c r="I117" s="1" t="s">
        <v>19</v>
      </c>
      <c r="J117" s="1" t="s">
        <v>539</v>
      </c>
      <c r="K117" s="1" t="s">
        <v>21</v>
      </c>
      <c r="L117" s="2" t="str">
        <f>HYPERLINK("https://files.afu.se/Downloads/Transcripts/Paracast%20(Gene%20Steinberg)/2017 09 12 - The Official Paracast Channel - The Paracast  April 24, 2011 — Micah A. Hanks_3mMXSTDpIFw - transcript (automated).pdf","Transcript Link")</f>
        <v>Transcript Link</v>
      </c>
    </row>
    <row r="118" ht="150" spans="1:12">
      <c r="A118" s="1" t="s">
        <v>535</v>
      </c>
      <c r="B118" s="1" t="s">
        <v>12</v>
      </c>
      <c r="C118" s="4" t="s">
        <v>540</v>
      </c>
      <c r="D118" s="1" t="s">
        <v>541</v>
      </c>
      <c r="E118" s="1" t="s">
        <v>542</v>
      </c>
      <c r="F118" s="4" t="s">
        <v>16</v>
      </c>
      <c r="G118" s="1" t="s">
        <v>17</v>
      </c>
      <c r="H118" s="1" t="s">
        <v>18</v>
      </c>
      <c r="I118" s="1" t="s">
        <v>19</v>
      </c>
      <c r="J118" s="1" t="s">
        <v>543</v>
      </c>
      <c r="K118" s="1" t="s">
        <v>21</v>
      </c>
      <c r="L118" s="2" t="str">
        <f>HYPERLINK("https://files.afu.se/Downloads/Transcripts/Paracast%20(Gene%20Steinberg)/2017 09 12 - The Official Paracast Channel - The Paracast  May 1, 2011 — Joshua P. Warren_KvHDEdpbEpg - transcript (automated).pdf","Transcript Link")</f>
        <v>Transcript Link</v>
      </c>
    </row>
    <row r="119" ht="135" spans="1:12">
      <c r="A119" s="1" t="s">
        <v>535</v>
      </c>
      <c r="B119" s="1" t="s">
        <v>12</v>
      </c>
      <c r="C119" s="4" t="s">
        <v>544</v>
      </c>
      <c r="D119" s="1" t="s">
        <v>545</v>
      </c>
      <c r="E119" s="1" t="s">
        <v>546</v>
      </c>
      <c r="F119" s="4" t="s">
        <v>16</v>
      </c>
      <c r="G119" s="1" t="s">
        <v>17</v>
      </c>
      <c r="H119" s="1" t="s">
        <v>18</v>
      </c>
      <c r="I119" s="1" t="s">
        <v>19</v>
      </c>
      <c r="J119" s="1" t="s">
        <v>547</v>
      </c>
      <c r="K119" s="1" t="s">
        <v>21</v>
      </c>
      <c r="L119" s="2" t="str">
        <f>HYPERLINK("https://files.afu.se/Downloads/Transcripts/Paracast%20(Gene%20Steinberg)/2017 09 12 - The Official Paracast Channel - The Paracast  May 8, 2011 — Grant Cameron_3WnvvW891bQ - transcript (automated).pdf","Transcript Link")</f>
        <v>Transcript Link</v>
      </c>
    </row>
    <row r="120" ht="135" spans="1:12">
      <c r="A120" s="1" t="s">
        <v>535</v>
      </c>
      <c r="B120" s="1" t="s">
        <v>12</v>
      </c>
      <c r="C120" s="4" t="s">
        <v>548</v>
      </c>
      <c r="D120" s="1" t="s">
        <v>549</v>
      </c>
      <c r="E120" s="1" t="s">
        <v>550</v>
      </c>
      <c r="F120" s="4" t="s">
        <v>16</v>
      </c>
      <c r="G120" s="1" t="s">
        <v>17</v>
      </c>
      <c r="H120" s="1" t="s">
        <v>18</v>
      </c>
      <c r="I120" s="1" t="s">
        <v>19</v>
      </c>
      <c r="J120" s="1" t="s">
        <v>551</v>
      </c>
      <c r="K120" s="1" t="s">
        <v>21</v>
      </c>
      <c r="L120" s="2" t="str">
        <f>HYPERLINK("https://files.afu.se/Downloads/Transcripts/Paracast%20(Gene%20Steinberg)/2017 09 12 - The Official Paracast Channel - The Paracast  May 22, 2011 — Gene and Chris Talk Shop_jQwzBziz5RU - transcript (automated).pdf","Transcript Link")</f>
        <v>Transcript Link</v>
      </c>
    </row>
    <row r="121" ht="135" spans="1:12">
      <c r="A121" s="1" t="s">
        <v>535</v>
      </c>
      <c r="B121" s="1" t="s">
        <v>12</v>
      </c>
      <c r="C121" s="4" t="s">
        <v>552</v>
      </c>
      <c r="D121" s="1" t="s">
        <v>553</v>
      </c>
      <c r="E121" s="1" t="s">
        <v>554</v>
      </c>
      <c r="F121" s="4" t="s">
        <v>16</v>
      </c>
      <c r="G121" s="1" t="s">
        <v>17</v>
      </c>
      <c r="H121" s="1" t="s">
        <v>18</v>
      </c>
      <c r="I121" s="1" t="s">
        <v>19</v>
      </c>
      <c r="J121" s="1" t="s">
        <v>555</v>
      </c>
      <c r="K121" s="1" t="s">
        <v>21</v>
      </c>
      <c r="L121" s="2" t="str">
        <f>HYPERLINK("https://files.afu.se/Downloads/Transcripts/Paracast%20(Gene%20Steinberg)/2017 09 12 - The Official Paracast Channel - The Paracast  May 29, 2011 — Joshua Shapiro_Kmh2mFSe1pM - transcript (automated).pdf","Transcript Link")</f>
        <v>Transcript Link</v>
      </c>
    </row>
    <row r="122" ht="135" spans="1:12">
      <c r="A122" s="1" t="s">
        <v>535</v>
      </c>
      <c r="B122" s="1" t="s">
        <v>12</v>
      </c>
      <c r="C122" s="4" t="s">
        <v>556</v>
      </c>
      <c r="D122" s="1" t="s">
        <v>557</v>
      </c>
      <c r="E122" s="1" t="s">
        <v>558</v>
      </c>
      <c r="F122" s="4" t="s">
        <v>16</v>
      </c>
      <c r="G122" s="1" t="s">
        <v>17</v>
      </c>
      <c r="H122" s="1" t="s">
        <v>18</v>
      </c>
      <c r="I122" s="1" t="s">
        <v>19</v>
      </c>
      <c r="J122" s="1" t="s">
        <v>559</v>
      </c>
      <c r="K122" s="1" t="s">
        <v>21</v>
      </c>
      <c r="L122" s="2" t="str">
        <f>HYPERLINK("https://files.afu.se/Downloads/Transcripts/Paracast%20(Gene%20Steinberg)/2017 09 12 - The Official Paracast Channel - The Paracast  June 5, 2011 — Kenneth F. Thomas_Kx5zzT8BN_w - transcript (automated).pdf","Transcript Link")</f>
        <v>Transcript Link</v>
      </c>
    </row>
    <row r="123" ht="135" spans="1:12">
      <c r="A123" s="1" t="s">
        <v>535</v>
      </c>
      <c r="B123" s="1" t="s">
        <v>12</v>
      </c>
      <c r="C123" s="4" t="s">
        <v>560</v>
      </c>
      <c r="D123" s="1" t="s">
        <v>561</v>
      </c>
      <c r="E123" s="1" t="s">
        <v>562</v>
      </c>
      <c r="F123" s="4" t="s">
        <v>16</v>
      </c>
      <c r="G123" s="1" t="s">
        <v>17</v>
      </c>
      <c r="H123" s="1" t="s">
        <v>18</v>
      </c>
      <c r="I123" s="1" t="s">
        <v>19</v>
      </c>
      <c r="J123" s="1" t="s">
        <v>563</v>
      </c>
      <c r="K123" s="1" t="s">
        <v>21</v>
      </c>
      <c r="L123" s="2" t="str">
        <f>HYPERLINK("https://files.afu.se/Downloads/Transcripts/Paracast%20(Gene%20Steinberg)/2017 09 12 - The Official Paracast Channel - The Paracast  June 12, 2011 — Colin Bennett_VElo-An5cLg - transcript (automated).pdf","Transcript Link")</f>
        <v>Transcript Link</v>
      </c>
    </row>
    <row r="124" ht="150" spans="1:12">
      <c r="A124" s="1" t="s">
        <v>564</v>
      </c>
      <c r="B124" s="1" t="s">
        <v>12</v>
      </c>
      <c r="C124" s="4" t="s">
        <v>565</v>
      </c>
      <c r="D124" s="1" t="s">
        <v>566</v>
      </c>
      <c r="E124" s="1" t="s">
        <v>567</v>
      </c>
      <c r="F124" s="4" t="s">
        <v>16</v>
      </c>
      <c r="G124" s="1" t="s">
        <v>17</v>
      </c>
      <c r="H124" s="1" t="s">
        <v>18</v>
      </c>
      <c r="I124" s="1" t="s">
        <v>19</v>
      </c>
      <c r="J124" s="1" t="s">
        <v>568</v>
      </c>
      <c r="K124" s="1" t="s">
        <v>21</v>
      </c>
      <c r="L124" s="2" t="str">
        <f>HYPERLINK("https://files.afu.se/Downloads/Transcripts/Paracast%20(Gene%20Steinberg)/2017 09 11 - The Official Paracast Channel - The Paracast  June 19, 2011 — Nick Redfern_VpbYkp6Me0g - transcript (automated).pdf","Transcript Link")</f>
        <v>Transcript Link</v>
      </c>
    </row>
    <row r="125" ht="135" spans="1:12">
      <c r="A125" s="1" t="s">
        <v>564</v>
      </c>
      <c r="B125" s="1" t="s">
        <v>12</v>
      </c>
      <c r="C125" s="4" t="s">
        <v>569</v>
      </c>
      <c r="D125" s="1" t="s">
        <v>570</v>
      </c>
      <c r="E125" s="1" t="s">
        <v>571</v>
      </c>
      <c r="F125" s="4" t="s">
        <v>16</v>
      </c>
      <c r="G125" s="1" t="s">
        <v>17</v>
      </c>
      <c r="H125" s="1" t="s">
        <v>18</v>
      </c>
      <c r="I125" s="1" t="s">
        <v>19</v>
      </c>
      <c r="J125" s="1" t="s">
        <v>572</v>
      </c>
      <c r="K125" s="1" t="s">
        <v>21</v>
      </c>
      <c r="L125" s="2" t="str">
        <f>HYPERLINK("https://files.afu.se/Downloads/Transcripts/Paracast%20(Gene%20Steinberg)/2017 09 11 - The Official Paracast Channel - The Paracast  June 26, 2011 — Stephen Mehler_MzNDB2wBaFc - transcript (automated).pdf","Transcript Link")</f>
        <v>Transcript Link</v>
      </c>
    </row>
    <row r="126" ht="135" spans="1:12">
      <c r="A126" s="1" t="s">
        <v>564</v>
      </c>
      <c r="B126" s="1" t="s">
        <v>12</v>
      </c>
      <c r="C126" s="4" t="s">
        <v>573</v>
      </c>
      <c r="D126" s="1" t="s">
        <v>574</v>
      </c>
      <c r="E126" s="1" t="s">
        <v>575</v>
      </c>
      <c r="F126" s="4" t="s">
        <v>16</v>
      </c>
      <c r="G126" s="1" t="s">
        <v>17</v>
      </c>
      <c r="H126" s="1" t="s">
        <v>18</v>
      </c>
      <c r="I126" s="1" t="s">
        <v>19</v>
      </c>
      <c r="J126" s="1" t="s">
        <v>576</v>
      </c>
      <c r="K126" s="1" t="s">
        <v>21</v>
      </c>
      <c r="L126" s="2" t="str">
        <f>HYPERLINK("https://files.afu.se/Downloads/Transcripts/Paracast%20(Gene%20Steinberg)/2017 09 11 - The Official Paracast Channel - The Paracast  July 3, 2011 — Paul Bannister, the “Tabloid Man”_WGdRoaOEyyI - transcript (automated).pdf","Transcript Link")</f>
        <v>Transcript Link</v>
      </c>
    </row>
    <row r="127" ht="150" spans="1:12">
      <c r="A127" s="1" t="s">
        <v>564</v>
      </c>
      <c r="B127" s="1" t="s">
        <v>12</v>
      </c>
      <c r="C127" s="4" t="s">
        <v>577</v>
      </c>
      <c r="D127" s="1" t="s">
        <v>578</v>
      </c>
      <c r="E127" s="1" t="s">
        <v>579</v>
      </c>
      <c r="F127" s="4" t="s">
        <v>16</v>
      </c>
      <c r="G127" s="1" t="s">
        <v>17</v>
      </c>
      <c r="H127" s="1" t="s">
        <v>18</v>
      </c>
      <c r="I127" s="1" t="s">
        <v>19</v>
      </c>
      <c r="J127" s="1" t="s">
        <v>580</v>
      </c>
      <c r="K127" s="1" t="s">
        <v>21</v>
      </c>
      <c r="L127" s="2" t="str">
        <f>HYPERLINK("https://files.afu.se/Downloads/Transcripts/Paracast%20(Gene%20Steinberg)/2017 09 11 - The Official Paracast Channel - The Paracast  July 17, 2011 — Dennis Balthaser_qradn_vmrfE - transcript (automated).pdf","Transcript Link")</f>
        <v>Transcript Link</v>
      </c>
    </row>
    <row r="128" ht="135" spans="1:12">
      <c r="A128" s="1" t="s">
        <v>564</v>
      </c>
      <c r="B128" s="1" t="s">
        <v>12</v>
      </c>
      <c r="C128" s="4" t="s">
        <v>581</v>
      </c>
      <c r="D128" s="1" t="s">
        <v>582</v>
      </c>
      <c r="E128" s="1" t="s">
        <v>583</v>
      </c>
      <c r="F128" s="4" t="s">
        <v>16</v>
      </c>
      <c r="G128" s="1" t="s">
        <v>17</v>
      </c>
      <c r="H128" s="1" t="s">
        <v>18</v>
      </c>
      <c r="I128" s="1" t="s">
        <v>19</v>
      </c>
      <c r="J128" s="1" t="s">
        <v>584</v>
      </c>
      <c r="K128" s="1" t="s">
        <v>21</v>
      </c>
      <c r="L128" s="2" t="str">
        <f>HYPERLINK("https://files.afu.se/Downloads/Transcripts/Paracast%20(Gene%20Steinberg)/2017 09 11 - The Official Paracast Channel - The Paracast  July 10, 2011 — Jim Moseley_xX_DmtrC4DM - transcript (automated).pdf","Transcript Link")</f>
        <v>Transcript Link</v>
      </c>
    </row>
    <row r="129" ht="135" spans="1:12">
      <c r="A129" s="1" t="s">
        <v>564</v>
      </c>
      <c r="B129" s="1" t="s">
        <v>12</v>
      </c>
      <c r="C129" s="4" t="s">
        <v>585</v>
      </c>
      <c r="D129" s="1" t="s">
        <v>586</v>
      </c>
      <c r="E129" s="1" t="s">
        <v>587</v>
      </c>
      <c r="F129" s="4" t="s">
        <v>16</v>
      </c>
      <c r="G129" s="1" t="s">
        <v>17</v>
      </c>
      <c r="H129" s="1" t="s">
        <v>18</v>
      </c>
      <c r="I129" s="1" t="s">
        <v>19</v>
      </c>
      <c r="J129" s="1" t="s">
        <v>588</v>
      </c>
      <c r="K129" s="1" t="s">
        <v>21</v>
      </c>
      <c r="L129" s="2" t="str">
        <f>HYPERLINK("https://files.afu.se/Downloads/Transcripts/Paracast%20(Gene%20Steinberg)/2017 09 11 - The Official Paracast Channel - The Paracast  July 24, 2011 — Don Ecker_pBt9V2eZqhs - transcript (automated).pdf","Transcript Link")</f>
        <v>Transcript Link</v>
      </c>
    </row>
    <row r="130" ht="135" spans="1:12">
      <c r="A130" s="1" t="s">
        <v>564</v>
      </c>
      <c r="B130" s="1" t="s">
        <v>12</v>
      </c>
      <c r="C130" s="4" t="s">
        <v>589</v>
      </c>
      <c r="D130" s="1" t="s">
        <v>590</v>
      </c>
      <c r="E130" s="1" t="s">
        <v>591</v>
      </c>
      <c r="F130" s="4" t="s">
        <v>16</v>
      </c>
      <c r="G130" s="1" t="s">
        <v>17</v>
      </c>
      <c r="H130" s="1" t="s">
        <v>18</v>
      </c>
      <c r="I130" s="1" t="s">
        <v>19</v>
      </c>
      <c r="J130" s="1" t="s">
        <v>592</v>
      </c>
      <c r="K130" s="1" t="s">
        <v>21</v>
      </c>
      <c r="L130" s="2" t="str">
        <f>HYPERLINK("https://files.afu.se/Downloads/Transcripts/Paracast%20(Gene%20Steinberg)/2017 09 11 - The Official Paracast Channel - The Paracast  July 31, 2011 — Paul Budding_aoGditCcxks - transcript (automated).pdf","Transcript Link")</f>
        <v>Transcript Link</v>
      </c>
    </row>
    <row r="131" ht="150" spans="1:12">
      <c r="A131" s="1" t="s">
        <v>593</v>
      </c>
      <c r="B131" s="1" t="s">
        <v>12</v>
      </c>
      <c r="C131" s="4" t="s">
        <v>594</v>
      </c>
      <c r="D131" s="1" t="s">
        <v>595</v>
      </c>
      <c r="E131" s="1" t="s">
        <v>596</v>
      </c>
      <c r="F131" s="4" t="s">
        <v>16</v>
      </c>
      <c r="G131" s="1" t="s">
        <v>17</v>
      </c>
      <c r="H131" s="1" t="s">
        <v>18</v>
      </c>
      <c r="I131" s="1" t="s">
        <v>19</v>
      </c>
      <c r="J131" s="1" t="s">
        <v>597</v>
      </c>
      <c r="K131" s="1" t="s">
        <v>21</v>
      </c>
      <c r="L131" s="2" t="str">
        <f>HYPERLINK("https://files.afu.se/Downloads/Transcripts/Paracast%20(Gene%20Steinberg)/2017 09 10 - The Official Paracast Channel - The Paracast  August 7, 2011 — Robert Hastings_FNpo02zBFcg - transcript (automated).pdf","Transcript Link")</f>
        <v>Transcript Link</v>
      </c>
    </row>
    <row r="132" ht="150" spans="1:12">
      <c r="A132" s="1" t="s">
        <v>593</v>
      </c>
      <c r="B132" s="1" t="s">
        <v>12</v>
      </c>
      <c r="C132" s="4" t="s">
        <v>598</v>
      </c>
      <c r="D132" s="1" t="s">
        <v>599</v>
      </c>
      <c r="E132" s="1" t="s">
        <v>600</v>
      </c>
      <c r="F132" s="4" t="s">
        <v>16</v>
      </c>
      <c r="G132" s="1" t="s">
        <v>17</v>
      </c>
      <c r="H132" s="1" t="s">
        <v>18</v>
      </c>
      <c r="I132" s="1" t="s">
        <v>19</v>
      </c>
      <c r="J132" s="1" t="s">
        <v>601</v>
      </c>
      <c r="K132" s="1" t="s">
        <v>21</v>
      </c>
      <c r="L132" s="2" t="str">
        <f>HYPERLINK("https://files.afu.se/Downloads/Transcripts/Paracast%20(Gene%20Steinberg)/2017 09 10 - The Official Paracast Channel - The Paracast  August 14, 2011 — David Kaiser_lmOPAK_SflM - transcript (automated).pdf","Transcript Link")</f>
        <v>Transcript Link</v>
      </c>
    </row>
    <row r="133" ht="255" spans="1:12">
      <c r="A133" s="1" t="s">
        <v>593</v>
      </c>
      <c r="B133" s="1" t="s">
        <v>12</v>
      </c>
      <c r="C133" s="4" t="s">
        <v>602</v>
      </c>
      <c r="D133" s="1" t="s">
        <v>603</v>
      </c>
      <c r="E133" s="1" t="s">
        <v>604</v>
      </c>
      <c r="F133" s="4" t="s">
        <v>16</v>
      </c>
      <c r="G133" s="1" t="s">
        <v>17</v>
      </c>
      <c r="H133" s="1" t="s">
        <v>18</v>
      </c>
      <c r="I133" s="1" t="s">
        <v>19</v>
      </c>
      <c r="J133" s="1" t="s">
        <v>605</v>
      </c>
      <c r="K133" s="1" t="s">
        <v>21</v>
      </c>
      <c r="L133" s="2" t="str">
        <f>HYPERLINK("https://files.afu.se/Downloads/Transcripts/Paracast%20(Gene%20Steinberg)/2017 09 10 - The Official Paracast Channel - The Paracast  September 10, 2017 — Daniel Liszt, the Dark Journalist_QdakbO2hzXk - transcript (automated).pdf","Transcript Link")</f>
        <v>Transcript Link</v>
      </c>
    </row>
    <row r="134" ht="165" spans="1:12">
      <c r="A134" s="1" t="s">
        <v>593</v>
      </c>
      <c r="B134" s="1" t="s">
        <v>12</v>
      </c>
      <c r="C134" s="4" t="s">
        <v>606</v>
      </c>
      <c r="D134" s="1" t="s">
        <v>607</v>
      </c>
      <c r="E134" s="1" t="s">
        <v>608</v>
      </c>
      <c r="F134" s="4" t="s">
        <v>16</v>
      </c>
      <c r="G134" s="1" t="s">
        <v>17</v>
      </c>
      <c r="H134" s="1" t="s">
        <v>18</v>
      </c>
      <c r="I134" s="1" t="s">
        <v>19</v>
      </c>
      <c r="J134" s="1" t="s">
        <v>609</v>
      </c>
      <c r="K134" s="1" t="s">
        <v>21</v>
      </c>
      <c r="L134" s="2" t="str">
        <f>HYPERLINK("https://files.afu.se/Downloads/Transcripts/Paracast%20(Gene%20Steinberg)/2017 09 10 - The Official Paracast Channel - The Paracast  August 21, 2011 — Leslie Kean_jND6-_s4OCg - transcript (automated).pdf","Transcript Link")</f>
        <v>Transcript Link</v>
      </c>
    </row>
    <row r="135" ht="150" spans="1:12">
      <c r="A135" s="1" t="s">
        <v>593</v>
      </c>
      <c r="B135" s="1" t="s">
        <v>12</v>
      </c>
      <c r="C135" s="4" t="s">
        <v>610</v>
      </c>
      <c r="D135" s="1" t="s">
        <v>611</v>
      </c>
      <c r="E135" s="1" t="s">
        <v>612</v>
      </c>
      <c r="F135" s="4" t="s">
        <v>16</v>
      </c>
      <c r="G135" s="1" t="s">
        <v>17</v>
      </c>
      <c r="H135" s="1" t="s">
        <v>18</v>
      </c>
      <c r="I135" s="1" t="s">
        <v>19</v>
      </c>
      <c r="J135" s="1" t="s">
        <v>613</v>
      </c>
      <c r="K135" s="1" t="s">
        <v>21</v>
      </c>
      <c r="L135" s="2" t="str">
        <f>HYPERLINK("https://files.afu.se/Downloads/Transcripts/Paracast%20(Gene%20Steinberg)/2017 09 10 - The Official Paracast Channel - The Paracast  August 28, 2011 — Don Ecker and David Hatcher Childress_ZNQ_duReVQg - transcript (automated).pdf","Transcript Link")</f>
        <v>Transcript Link</v>
      </c>
    </row>
    <row r="136" ht="180" spans="1:12">
      <c r="A136" s="1" t="s">
        <v>593</v>
      </c>
      <c r="B136" s="1" t="s">
        <v>12</v>
      </c>
      <c r="C136" s="4" t="s">
        <v>614</v>
      </c>
      <c r="D136" s="1" t="s">
        <v>615</v>
      </c>
      <c r="E136" s="1" t="s">
        <v>616</v>
      </c>
      <c r="F136" s="4" t="s">
        <v>16</v>
      </c>
      <c r="G136" s="1" t="s">
        <v>17</v>
      </c>
      <c r="H136" s="1" t="s">
        <v>18</v>
      </c>
      <c r="I136" s="1" t="s">
        <v>19</v>
      </c>
      <c r="J136" s="1" t="s">
        <v>617</v>
      </c>
      <c r="K136" s="1" t="s">
        <v>21</v>
      </c>
      <c r="L136" s="2" t="str">
        <f>HYPERLINK("https://files.afu.se/Downloads/Transcripts/Paracast%20(Gene%20Steinberg)/2017 09 10 - The Official Paracast Channel - The Paracast  September 4, 2011 — Andrew B. Colvin_w0vNW12HSUg - transcript (automated).pdf","Transcript Link")</f>
        <v>Transcript Link</v>
      </c>
    </row>
    <row r="137" ht="150" spans="1:12">
      <c r="A137" s="1" t="s">
        <v>593</v>
      </c>
      <c r="B137" s="1" t="s">
        <v>12</v>
      </c>
      <c r="C137" s="4" t="s">
        <v>618</v>
      </c>
      <c r="D137" s="1" t="s">
        <v>619</v>
      </c>
      <c r="E137" s="1" t="s">
        <v>620</v>
      </c>
      <c r="F137" s="4" t="s">
        <v>16</v>
      </c>
      <c r="G137" s="1" t="s">
        <v>17</v>
      </c>
      <c r="H137" s="1" t="s">
        <v>18</v>
      </c>
      <c r="I137" s="1" t="s">
        <v>19</v>
      </c>
      <c r="J137" s="1" t="s">
        <v>621</v>
      </c>
      <c r="K137" s="1" t="s">
        <v>21</v>
      </c>
      <c r="L137" s="2" t="str">
        <f>HYPERLINK("https://files.afu.se/Downloads/Transcripts/Paracast%20(Gene%20Steinberg)/2017 09 10 - The Official Paracast Channel - The Paracast  September 11, 2001 — Lamont Wood_8iyJM74486A - transcript (automated).pdf","Transcript Link")</f>
        <v>Transcript Link</v>
      </c>
    </row>
    <row r="138" ht="150" spans="1:12">
      <c r="A138" s="1" t="s">
        <v>593</v>
      </c>
      <c r="B138" s="1" t="s">
        <v>12</v>
      </c>
      <c r="C138" s="4" t="s">
        <v>622</v>
      </c>
      <c r="D138" s="1" t="s">
        <v>623</v>
      </c>
      <c r="E138" s="1" t="s">
        <v>624</v>
      </c>
      <c r="F138" s="4" t="s">
        <v>16</v>
      </c>
      <c r="G138" s="1" t="s">
        <v>17</v>
      </c>
      <c r="H138" s="1" t="s">
        <v>18</v>
      </c>
      <c r="I138" s="1" t="s">
        <v>19</v>
      </c>
      <c r="J138" s="1" t="s">
        <v>625</v>
      </c>
      <c r="K138" s="1" t="s">
        <v>21</v>
      </c>
      <c r="L138" s="2" t="str">
        <f>HYPERLINK("https://files.afu.se/Downloads/Transcripts/Paracast%20(Gene%20Steinberg)/2017 09 10 - The Official Paracast Channel - The Paracast  September 18, 2011 — Peter Robbins_LYGXG72C8tk - transcript (automated).pdf","Transcript Link")</f>
        <v>Transcript Link</v>
      </c>
    </row>
    <row r="139" ht="150" spans="1:12">
      <c r="A139" s="1" t="s">
        <v>593</v>
      </c>
      <c r="B139" s="1" t="s">
        <v>12</v>
      </c>
      <c r="C139" s="4" t="s">
        <v>626</v>
      </c>
      <c r="D139" s="1" t="s">
        <v>627</v>
      </c>
      <c r="E139" s="1" t="s">
        <v>628</v>
      </c>
      <c r="F139" s="4" t="s">
        <v>16</v>
      </c>
      <c r="G139" s="1" t="s">
        <v>17</v>
      </c>
      <c r="H139" s="1" t="s">
        <v>18</v>
      </c>
      <c r="I139" s="1" t="s">
        <v>19</v>
      </c>
      <c r="J139" s="1" t="s">
        <v>629</v>
      </c>
      <c r="K139" s="1" t="s">
        <v>21</v>
      </c>
      <c r="L139" s="2" t="str">
        <f>HYPERLINK("https://files.afu.se/Downloads/Transcripts/Paracast%20(Gene%20Steinberg)/2017 09 10 - The Official Paracast Channel - The Paracast  October 2, 2011 — Eric Altman and Dave Dragosin_mCLSN3TbrgM - transcript (automated).pdf","Transcript Link")</f>
        <v>Transcript Link</v>
      </c>
    </row>
    <row r="140" ht="135" spans="1:12">
      <c r="A140" s="1" t="s">
        <v>593</v>
      </c>
      <c r="B140" s="1" t="s">
        <v>12</v>
      </c>
      <c r="C140" s="4" t="s">
        <v>630</v>
      </c>
      <c r="D140" s="1" t="s">
        <v>631</v>
      </c>
      <c r="E140" s="1" t="s">
        <v>632</v>
      </c>
      <c r="F140" s="4" t="s">
        <v>16</v>
      </c>
      <c r="G140" s="1" t="s">
        <v>17</v>
      </c>
      <c r="H140" s="1" t="s">
        <v>18</v>
      </c>
      <c r="I140" s="1" t="s">
        <v>19</v>
      </c>
      <c r="J140" s="1" t="s">
        <v>633</v>
      </c>
      <c r="K140" s="1" t="s">
        <v>21</v>
      </c>
      <c r="L140" s="2" t="str">
        <f>HYPERLINK("https://files.afu.se/Downloads/Transcripts/Paracast%20(Gene%20Steinberg)/2017 09 10 - The Official Paracast Channel - The Paracast  September 25, 2011 — John B. Alexander and Stanton T. Friedman_hR0xgNt30gc - transcript (automated).pdf","Transcript Link")</f>
        <v>Transcript Link</v>
      </c>
    </row>
    <row r="141" ht="150" spans="1:12">
      <c r="A141" s="1" t="s">
        <v>634</v>
      </c>
      <c r="B141" s="1" t="s">
        <v>12</v>
      </c>
      <c r="C141" s="4" t="s">
        <v>635</v>
      </c>
      <c r="D141" s="1" t="s">
        <v>636</v>
      </c>
      <c r="E141" s="1" t="s">
        <v>637</v>
      </c>
      <c r="F141" s="4" t="s">
        <v>16</v>
      </c>
      <c r="G141" s="1" t="s">
        <v>17</v>
      </c>
      <c r="H141" s="1" t="s">
        <v>18</v>
      </c>
      <c r="I141" s="1" t="s">
        <v>19</v>
      </c>
      <c r="J141" s="1" t="s">
        <v>638</v>
      </c>
      <c r="K141" s="1" t="s">
        <v>21</v>
      </c>
      <c r="L141" s="2" t="str">
        <f>HYPERLINK("https://files.afu.se/Downloads/Transcripts/Paracast%20(Gene%20Steinberg)/2017 09 09 - The Official Paracast Channel - The Paracast  October 9, 2011 — Jerome Clark_t_inYAa8wD0 - transcript (automated).pdf","Transcript Link")</f>
        <v>Transcript Link</v>
      </c>
    </row>
    <row r="142" ht="165" spans="1:12">
      <c r="A142" s="1" t="s">
        <v>634</v>
      </c>
      <c r="B142" s="1" t="s">
        <v>12</v>
      </c>
      <c r="C142" s="4" t="s">
        <v>639</v>
      </c>
      <c r="D142" s="1" t="s">
        <v>640</v>
      </c>
      <c r="E142" s="1" t="s">
        <v>641</v>
      </c>
      <c r="F142" s="4" t="s">
        <v>16</v>
      </c>
      <c r="G142" s="1" t="s">
        <v>17</v>
      </c>
      <c r="H142" s="1" t="s">
        <v>18</v>
      </c>
      <c r="I142" s="1" t="s">
        <v>19</v>
      </c>
      <c r="J142" s="1" t="s">
        <v>642</v>
      </c>
      <c r="K142" s="1" t="s">
        <v>21</v>
      </c>
      <c r="L142" s="2" t="str">
        <f>HYPERLINK("https://files.afu.se/Downloads/Transcripts/Paracast%20(Gene%20Steinberg)/2017 09 09 - The Official Paracast Channel - The Paracast  October 16, 2011 — Aaron Kaplan_yVgLm3ansKo - transcript (automated).pdf","Transcript Link")</f>
        <v>Transcript Link</v>
      </c>
    </row>
    <row r="143" ht="150" spans="1:12">
      <c r="A143" s="1" t="s">
        <v>634</v>
      </c>
      <c r="B143" s="1" t="s">
        <v>12</v>
      </c>
      <c r="C143" s="4" t="s">
        <v>643</v>
      </c>
      <c r="D143" s="1" t="s">
        <v>644</v>
      </c>
      <c r="E143" s="1" t="s">
        <v>645</v>
      </c>
      <c r="F143" s="4" t="s">
        <v>16</v>
      </c>
      <c r="G143" s="1" t="s">
        <v>17</v>
      </c>
      <c r="H143" s="1" t="s">
        <v>18</v>
      </c>
      <c r="I143" s="1" t="s">
        <v>19</v>
      </c>
      <c r="J143" s="1" t="s">
        <v>646</v>
      </c>
      <c r="K143" s="1" t="s">
        <v>21</v>
      </c>
      <c r="L143" s="2" t="str">
        <f>HYPERLINK("https://files.afu.se/Downloads/Transcripts/Paracast%20(Gene%20Steinberg)/2017 09 09 - The Official Paracast Channel - The Paracast November 6, 2011 — Philip Coppens_1h7Rzt2HCb0 - transcript (automated).pdf","Transcript Link")</f>
        <v>Transcript Link</v>
      </c>
    </row>
    <row r="144" ht="135" spans="1:12">
      <c r="A144" s="1" t="s">
        <v>634</v>
      </c>
      <c r="B144" s="1" t="s">
        <v>12</v>
      </c>
      <c r="C144" s="4" t="s">
        <v>647</v>
      </c>
      <c r="D144" s="1" t="s">
        <v>648</v>
      </c>
      <c r="E144" s="1" t="s">
        <v>649</v>
      </c>
      <c r="F144" s="4" t="s">
        <v>16</v>
      </c>
      <c r="G144" s="1" t="s">
        <v>17</v>
      </c>
      <c r="H144" s="1" t="s">
        <v>18</v>
      </c>
      <c r="I144" s="1" t="s">
        <v>19</v>
      </c>
      <c r="J144" s="1" t="s">
        <v>650</v>
      </c>
      <c r="K144" s="1" t="s">
        <v>21</v>
      </c>
      <c r="L144" s="2" t="str">
        <f>HYPERLINK("https://files.afu.se/Downloads/Transcripts/Paracast%20(Gene%20Steinberg)/2017 09 09 - The Official Paracast Channel - The Paracast  October 23, 2011 — A.J. Gevaerd_SJOvI6NikPE - transcript (automated).pdf","Transcript Link")</f>
        <v>Transcript Link</v>
      </c>
    </row>
    <row r="145" ht="135" spans="1:12">
      <c r="A145" s="1" t="s">
        <v>634</v>
      </c>
      <c r="B145" s="1" t="s">
        <v>12</v>
      </c>
      <c r="C145" s="4" t="s">
        <v>651</v>
      </c>
      <c r="D145" s="1" t="s">
        <v>652</v>
      </c>
      <c r="E145" s="1" t="s">
        <v>653</v>
      </c>
      <c r="F145" s="4" t="s">
        <v>16</v>
      </c>
      <c r="G145" s="1" t="s">
        <v>17</v>
      </c>
      <c r="H145" s="1" t="s">
        <v>18</v>
      </c>
      <c r="I145" s="1" t="s">
        <v>19</v>
      </c>
      <c r="J145" s="1" t="s">
        <v>654</v>
      </c>
      <c r="K145" s="1" t="s">
        <v>21</v>
      </c>
      <c r="L145" s="2" t="str">
        <f>HYPERLINK("https://files.afu.se/Downloads/Transcripts/Paracast%20(Gene%20Steinberg)/2017 09 09 - The Official Paracast Channel - The Paracast  October 30, 2011 — Norio Hayakawa_fIWZtAkAyJY - transcript (automated).pdf","Transcript Link")</f>
        <v>Transcript Link</v>
      </c>
    </row>
    <row r="146" ht="150" spans="1:12">
      <c r="A146" s="1" t="s">
        <v>634</v>
      </c>
      <c r="B146" s="1" t="s">
        <v>12</v>
      </c>
      <c r="C146" s="4" t="s">
        <v>655</v>
      </c>
      <c r="D146" s="1" t="s">
        <v>656</v>
      </c>
      <c r="E146" s="1" t="s">
        <v>657</v>
      </c>
      <c r="F146" s="4" t="s">
        <v>16</v>
      </c>
      <c r="G146" s="1" t="s">
        <v>17</v>
      </c>
      <c r="H146" s="1" t="s">
        <v>18</v>
      </c>
      <c r="I146" s="1" t="s">
        <v>19</v>
      </c>
      <c r="J146" s="1" t="s">
        <v>658</v>
      </c>
      <c r="K146" s="1" t="s">
        <v>21</v>
      </c>
      <c r="L146" s="2" t="str">
        <f>HYPERLINK("https://files.afu.se/Downloads/Transcripts/Paracast%20(Gene%20Steinberg)/2017 09 09 - The Official Paracast Channel - The Paracast  November 13, 2011 — Jeff Danelek_MK-PAMACgz4 - transcript (automated).pdf","Transcript Link")</f>
        <v>Transcript Link</v>
      </c>
    </row>
    <row r="147" ht="165" spans="1:12">
      <c r="A147" s="1" t="s">
        <v>634</v>
      </c>
      <c r="B147" s="1" t="s">
        <v>12</v>
      </c>
      <c r="C147" s="4" t="s">
        <v>659</v>
      </c>
      <c r="D147" s="1" t="s">
        <v>660</v>
      </c>
      <c r="E147" s="1" t="s">
        <v>661</v>
      </c>
      <c r="F147" s="4" t="s">
        <v>16</v>
      </c>
      <c r="G147" s="1" t="s">
        <v>17</v>
      </c>
      <c r="H147" s="1" t="s">
        <v>18</v>
      </c>
      <c r="I147" s="1" t="s">
        <v>19</v>
      </c>
      <c r="J147" s="1" t="s">
        <v>662</v>
      </c>
      <c r="K147" s="1" t="s">
        <v>21</v>
      </c>
      <c r="L147" s="2" t="str">
        <f>HYPERLINK("https://files.afu.se/Downloads/Transcripts/Paracast%20(Gene%20Steinberg)/2017 09 09 - The Official Paracast Channel - The Paracast  November 20, 2011 — J.C. Johnson_yZNx5wlZIG4 - transcript (automated).pdf","Transcript Link")</f>
        <v>Transcript Link</v>
      </c>
    </row>
    <row r="148" ht="135" spans="1:12">
      <c r="A148" s="1" t="s">
        <v>634</v>
      </c>
      <c r="B148" s="1" t="s">
        <v>12</v>
      </c>
      <c r="C148" s="4" t="s">
        <v>663</v>
      </c>
      <c r="D148" s="1" t="s">
        <v>664</v>
      </c>
      <c r="E148" s="1" t="s">
        <v>665</v>
      </c>
      <c r="F148" s="4" t="s">
        <v>16</v>
      </c>
      <c r="G148" s="1" t="s">
        <v>17</v>
      </c>
      <c r="H148" s="1" t="s">
        <v>18</v>
      </c>
      <c r="I148" s="1" t="s">
        <v>19</v>
      </c>
      <c r="J148" s="1" t="s">
        <v>666</v>
      </c>
      <c r="K148" s="1" t="s">
        <v>21</v>
      </c>
      <c r="L148" s="2" t="str">
        <f>HYPERLINK("https://files.afu.se/Downloads/Transcripts/Paracast%20(Gene%20Steinberg)/2017 09 09 - The Official Paracast Channel - The Paracast  November 27, 2011 — Mack Maloney_81Rmwa-MKl0 - transcript (automated).pdf","Transcript Link")</f>
        <v>Transcript Link</v>
      </c>
    </row>
    <row r="149" ht="150" spans="1:12">
      <c r="A149" s="1" t="s">
        <v>634</v>
      </c>
      <c r="B149" s="1" t="s">
        <v>12</v>
      </c>
      <c r="C149" s="4" t="s">
        <v>667</v>
      </c>
      <c r="D149" s="1" t="s">
        <v>668</v>
      </c>
      <c r="E149" s="1" t="s">
        <v>669</v>
      </c>
      <c r="F149" s="4" t="s">
        <v>16</v>
      </c>
      <c r="G149" s="1" t="s">
        <v>17</v>
      </c>
      <c r="H149" s="1" t="s">
        <v>18</v>
      </c>
      <c r="I149" s="1" t="s">
        <v>19</v>
      </c>
      <c r="J149" s="1" t="s">
        <v>670</v>
      </c>
      <c r="K149" s="1" t="s">
        <v>21</v>
      </c>
      <c r="L149" s="2" t="str">
        <f>HYPERLINK("https://files.afu.se/Downloads/Transcripts/Paracast%20(Gene%20Steinberg)/2017 09 09 - The Official Paracast Channel - The Paracast  December 4, 2011 — Ed Komarek_kQBT0wBqxeI - transcript (automated).pdf","Transcript Link")</f>
        <v>Transcript Link</v>
      </c>
    </row>
    <row r="150" ht="135" spans="1:12">
      <c r="A150" s="1" t="s">
        <v>671</v>
      </c>
      <c r="B150" s="1" t="s">
        <v>12</v>
      </c>
      <c r="C150" s="4" t="s">
        <v>672</v>
      </c>
      <c r="D150" s="1" t="s">
        <v>673</v>
      </c>
      <c r="E150" s="1" t="s">
        <v>674</v>
      </c>
      <c r="F150" s="4" t="s">
        <v>16</v>
      </c>
      <c r="G150" s="1" t="s">
        <v>17</v>
      </c>
      <c r="H150" s="1" t="s">
        <v>18</v>
      </c>
      <c r="I150" s="1" t="s">
        <v>19</v>
      </c>
      <c r="J150" s="1" t="s">
        <v>675</v>
      </c>
      <c r="K150" s="1" t="s">
        <v>21</v>
      </c>
      <c r="L150" s="2" t="str">
        <f>HYPERLINK("https://files.afu.se/Downloads/Transcripts/Paracast%20(Gene%20Steinberg)/2017 09 08 - The Official Paracast Channel - The Paracast  December 11, 2011 — Loren Coleman_O_rCDDd8QFg - transcript (automated).pdf","Transcript Link")</f>
        <v>Transcript Link</v>
      </c>
    </row>
    <row r="151" ht="150" spans="1:12">
      <c r="A151" s="1" t="s">
        <v>671</v>
      </c>
      <c r="B151" s="1" t="s">
        <v>12</v>
      </c>
      <c r="C151" s="4" t="s">
        <v>676</v>
      </c>
      <c r="D151" s="1" t="s">
        <v>677</v>
      </c>
      <c r="E151" s="1" t="s">
        <v>678</v>
      </c>
      <c r="F151" s="4" t="s">
        <v>16</v>
      </c>
      <c r="G151" s="1" t="s">
        <v>17</v>
      </c>
      <c r="H151" s="1" t="s">
        <v>18</v>
      </c>
      <c r="I151" s="1" t="s">
        <v>19</v>
      </c>
      <c r="J151" s="1" t="s">
        <v>679</v>
      </c>
      <c r="K151" s="1" t="s">
        <v>21</v>
      </c>
      <c r="L151" s="2" t="str">
        <f>HYPERLINK("https://files.afu.se/Downloads/Transcripts/Paracast%20(Gene%20Steinberg)/2017 09 08 - The Official Paracast Channel - The Paracast  January 1, 2012 — Rosemary Ellen Guiley_waKGDpZG4Yw - transcript (automated).pdf","Transcript Link")</f>
        <v>Transcript Link</v>
      </c>
    </row>
    <row r="152" ht="135" spans="1:12">
      <c r="A152" s="1" t="s">
        <v>671</v>
      </c>
      <c r="B152" s="1" t="s">
        <v>12</v>
      </c>
      <c r="C152" s="4" t="s">
        <v>680</v>
      </c>
      <c r="D152" s="1" t="s">
        <v>681</v>
      </c>
      <c r="E152" s="1" t="s">
        <v>682</v>
      </c>
      <c r="F152" s="4" t="s">
        <v>16</v>
      </c>
      <c r="G152" s="1" t="s">
        <v>17</v>
      </c>
      <c r="H152" s="1" t="s">
        <v>18</v>
      </c>
      <c r="I152" s="1" t="s">
        <v>19</v>
      </c>
      <c r="J152" s="1" t="s">
        <v>683</v>
      </c>
      <c r="K152" s="1" t="s">
        <v>21</v>
      </c>
      <c r="L152" s="2" t="str">
        <f>HYPERLINK("https://files.afu.se/Downloads/Transcripts/Paracast%20(Gene%20Steinberg)/2017 09 08 - The Official Paracast Channel - The Paracast  December 18, 2011 — Tim “Mr. UFO” Beckley, and Claudia Cunningham_WW-qoGbu-zU - transcript (automated).pdf","Transcript Link")</f>
        <v>Transcript Link</v>
      </c>
    </row>
    <row r="153" ht="150" spans="1:12">
      <c r="A153" s="1" t="s">
        <v>671</v>
      </c>
      <c r="B153" s="1" t="s">
        <v>12</v>
      </c>
      <c r="C153" s="4" t="s">
        <v>684</v>
      </c>
      <c r="D153" s="1" t="s">
        <v>685</v>
      </c>
      <c r="E153" s="1" t="s">
        <v>686</v>
      </c>
      <c r="F153" s="4" t="s">
        <v>16</v>
      </c>
      <c r="G153" s="1" t="s">
        <v>17</v>
      </c>
      <c r="H153" s="1" t="s">
        <v>18</v>
      </c>
      <c r="I153" s="1" t="s">
        <v>19</v>
      </c>
      <c r="J153" s="1" t="s">
        <v>687</v>
      </c>
      <c r="K153" s="1" t="s">
        <v>21</v>
      </c>
      <c r="L153" s="2" t="str">
        <f>HYPERLINK("https://files.afu.se/Downloads/Transcripts/Paracast%20(Gene%20Steinberg)/2017 09 08 - The Official Paracast Channel - The Paracast  December 25, 2011 — Gary S. Bekkum_6zWbMCfuc7A - transcript (automated).pdf","Transcript Link")</f>
        <v>Transcript Link</v>
      </c>
    </row>
    <row r="154" ht="165" spans="1:12">
      <c r="A154" s="1" t="s">
        <v>671</v>
      </c>
      <c r="B154" s="1" t="s">
        <v>12</v>
      </c>
      <c r="C154" s="4" t="s">
        <v>688</v>
      </c>
      <c r="D154" s="1" t="s">
        <v>689</v>
      </c>
      <c r="E154" s="1" t="s">
        <v>690</v>
      </c>
      <c r="F154" s="4" t="s">
        <v>16</v>
      </c>
      <c r="G154" s="1" t="s">
        <v>17</v>
      </c>
      <c r="H154" s="1" t="s">
        <v>18</v>
      </c>
      <c r="I154" s="1" t="s">
        <v>19</v>
      </c>
      <c r="J154" s="1" t="s">
        <v>691</v>
      </c>
      <c r="K154" s="1" t="s">
        <v>21</v>
      </c>
      <c r="L154" s="2" t="str">
        <f>HYPERLINK("https://files.afu.se/Downloads/Transcripts/Paracast%20(Gene%20Steinberg)/2017 09 08 - The Official Paracast Channel - The Paracast  January 8, 2012 — Nick Redfern_ADSN-QrCKDs - transcript (automated).pdf","Transcript Link")</f>
        <v>Transcript Link</v>
      </c>
    </row>
    <row r="155" ht="195" spans="1:12">
      <c r="A155" s="1" t="s">
        <v>671</v>
      </c>
      <c r="B155" s="1" t="s">
        <v>12</v>
      </c>
      <c r="C155" s="4" t="s">
        <v>692</v>
      </c>
      <c r="D155" s="1" t="s">
        <v>693</v>
      </c>
      <c r="E155" s="1" t="s">
        <v>694</v>
      </c>
      <c r="F155" s="4" t="s">
        <v>16</v>
      </c>
      <c r="G155" s="1" t="s">
        <v>17</v>
      </c>
      <c r="H155" s="1" t="s">
        <v>18</v>
      </c>
      <c r="I155" s="1" t="s">
        <v>19</v>
      </c>
      <c r="J155" s="1" t="s">
        <v>695</v>
      </c>
      <c r="K155" s="1" t="s">
        <v>21</v>
      </c>
      <c r="L155" s="2" t="str">
        <f>HYPERLINK("https://files.afu.se/Downloads/Transcripts/Paracast%20(Gene%20Steinberg)/2017 09 08 - The Official Paracast Channel - The Paracast  January 15, 2012 — Ray Stanford_Tqli-yrPJn4 - transcript (automated).pdf","Transcript Link")</f>
        <v>Transcript Link</v>
      </c>
    </row>
    <row r="156" ht="150" spans="1:12">
      <c r="A156" s="1" t="s">
        <v>671</v>
      </c>
      <c r="B156" s="1" t="s">
        <v>12</v>
      </c>
      <c r="C156" s="4" t="s">
        <v>696</v>
      </c>
      <c r="D156" s="1" t="s">
        <v>697</v>
      </c>
      <c r="E156" s="1" t="s">
        <v>698</v>
      </c>
      <c r="F156" s="4" t="s">
        <v>16</v>
      </c>
      <c r="G156" s="1" t="s">
        <v>17</v>
      </c>
      <c r="H156" s="1" t="s">
        <v>18</v>
      </c>
      <c r="I156" s="1" t="s">
        <v>19</v>
      </c>
      <c r="J156" s="1" t="s">
        <v>699</v>
      </c>
      <c r="K156" s="1" t="s">
        <v>21</v>
      </c>
      <c r="L156" s="2" t="str">
        <f>HYPERLINK("https://files.afu.se/Downloads/Transcripts/Paracast%20(Gene%20Steinberg)/2017 09 08 - The Official Paracast Channel - The Paracast  January 22, 2012 — Jim Moseley_Ok3Orbp8W8c - transcript (automated).pdf","Transcript Link")</f>
        <v>Transcript Link</v>
      </c>
    </row>
    <row r="157" ht="150" spans="1:12">
      <c r="A157" s="1" t="s">
        <v>671</v>
      </c>
      <c r="B157" s="1" t="s">
        <v>12</v>
      </c>
      <c r="C157" s="4" t="s">
        <v>700</v>
      </c>
      <c r="D157" s="1" t="s">
        <v>701</v>
      </c>
      <c r="E157" s="1" t="s">
        <v>702</v>
      </c>
      <c r="F157" s="4" t="s">
        <v>16</v>
      </c>
      <c r="G157" s="1" t="s">
        <v>17</v>
      </c>
      <c r="H157" s="1" t="s">
        <v>18</v>
      </c>
      <c r="I157" s="1" t="s">
        <v>19</v>
      </c>
      <c r="J157" s="1" t="s">
        <v>703</v>
      </c>
      <c r="K157" s="1" t="s">
        <v>21</v>
      </c>
      <c r="L157" s="2" t="str">
        <f>HYPERLINK("https://files.afu.se/Downloads/Transcripts/Paracast%20(Gene%20Steinberg)/2017 09 08 - The Official Paracast Channel - The Paracast  January 29, 2012 — Ruben Uriarte and Noe Torres_YBxcj3rk_TY - transcript (automated).pdf","Transcript Link")</f>
        <v>Transcript Link</v>
      </c>
    </row>
    <row r="158" ht="150" spans="1:12">
      <c r="A158" s="1" t="s">
        <v>671</v>
      </c>
      <c r="B158" s="1" t="s">
        <v>12</v>
      </c>
      <c r="C158" s="4" t="s">
        <v>704</v>
      </c>
      <c r="D158" s="1" t="s">
        <v>705</v>
      </c>
      <c r="E158" s="1" t="s">
        <v>706</v>
      </c>
      <c r="F158" s="4" t="s">
        <v>16</v>
      </c>
      <c r="G158" s="1" t="s">
        <v>17</v>
      </c>
      <c r="H158" s="1" t="s">
        <v>18</v>
      </c>
      <c r="I158" s="1" t="s">
        <v>19</v>
      </c>
      <c r="J158" s="1" t="s">
        <v>707</v>
      </c>
      <c r="K158" s="1" t="s">
        <v>21</v>
      </c>
      <c r="L158" s="2" t="str">
        <f>HYPERLINK("https://files.afu.se/Downloads/Transcripts/Paracast%20(Gene%20Steinberg)/2017 09 08 - The Official Paracast Channel - The Paracast  February 12, 2012 — Kevin D. Randle and Jim Moseley_LlKzlU5XS7g - transcript (automated).pdf","Transcript Link")</f>
        <v>Transcript Link</v>
      </c>
    </row>
    <row r="159" ht="150" spans="1:12">
      <c r="A159" s="1" t="s">
        <v>671</v>
      </c>
      <c r="B159" s="1" t="s">
        <v>12</v>
      </c>
      <c r="C159" s="4" t="s">
        <v>708</v>
      </c>
      <c r="D159" s="1" t="s">
        <v>709</v>
      </c>
      <c r="E159" s="1" t="s">
        <v>710</v>
      </c>
      <c r="F159" s="4" t="s">
        <v>16</v>
      </c>
      <c r="G159" s="1" t="s">
        <v>17</v>
      </c>
      <c r="H159" s="1" t="s">
        <v>18</v>
      </c>
      <c r="I159" s="1" t="s">
        <v>19</v>
      </c>
      <c r="J159" s="1" t="s">
        <v>711</v>
      </c>
      <c r="K159" s="1" t="s">
        <v>21</v>
      </c>
      <c r="L159" s="2" t="str">
        <f>HYPERLINK("https://files.afu.se/Downloads/Transcripts/Paracast%20(Gene%20Steinberg)/2017 09 08 - The Official Paracast Channel - The Paracast  February 5, 2012 — Chris Rutkowski_uWI2QWvkLG4 - transcript (automated).pdf","Transcript Link")</f>
        <v>Transcript Link</v>
      </c>
    </row>
    <row r="160" ht="150" spans="1:12">
      <c r="A160" s="1" t="s">
        <v>712</v>
      </c>
      <c r="B160" s="1" t="s">
        <v>12</v>
      </c>
      <c r="C160" s="4" t="s">
        <v>713</v>
      </c>
      <c r="D160" s="1" t="s">
        <v>714</v>
      </c>
      <c r="E160" s="1" t="s">
        <v>715</v>
      </c>
      <c r="F160" s="4" t="s">
        <v>16</v>
      </c>
      <c r="G160" s="1" t="s">
        <v>17</v>
      </c>
      <c r="H160" s="1" t="s">
        <v>18</v>
      </c>
      <c r="I160" s="1" t="s">
        <v>19</v>
      </c>
      <c r="J160" s="1" t="s">
        <v>716</v>
      </c>
      <c r="K160" s="1" t="s">
        <v>21</v>
      </c>
      <c r="L160" s="2" t="str">
        <f>HYPERLINK("https://files.afu.se/Downloads/Transcripts/Paracast%20(Gene%20Steinberg)/2017 09 07 - The Official Paracast Channel - The Paracast  February 26, 2012 — Dr. Barry Taff_XE174tAIIKI - transcript (automated).pdf","Transcript Link")</f>
        <v>Transcript Link</v>
      </c>
    </row>
    <row r="161" ht="180" spans="1:12">
      <c r="A161" s="1" t="s">
        <v>712</v>
      </c>
      <c r="B161" s="1" t="s">
        <v>12</v>
      </c>
      <c r="C161" s="4" t="s">
        <v>717</v>
      </c>
      <c r="D161" s="1" t="s">
        <v>718</v>
      </c>
      <c r="E161" s="1" t="s">
        <v>719</v>
      </c>
      <c r="F161" s="4" t="s">
        <v>16</v>
      </c>
      <c r="G161" s="1" t="s">
        <v>17</v>
      </c>
      <c r="H161" s="1" t="s">
        <v>18</v>
      </c>
      <c r="I161" s="1" t="s">
        <v>19</v>
      </c>
      <c r="J161" s="1" t="s">
        <v>720</v>
      </c>
      <c r="K161" s="1" t="s">
        <v>21</v>
      </c>
      <c r="L161" s="2" t="str">
        <f>HYPERLINK("https://files.afu.se/Downloads/Transcripts/Paracast%20(Gene%20Steinberg)/2017 09 07 - The Official Paracast Channel - The Paracast  March 4, 2012 — Bryce Zabel, Peter Robbins, and Jennifer Stein_woT8B6VIcQ0 - transcript (automated).pdf","Transcript Link")</f>
        <v>Transcript Link</v>
      </c>
    </row>
    <row r="162" ht="150" spans="1:12">
      <c r="A162" s="1" t="s">
        <v>712</v>
      </c>
      <c r="B162" s="1" t="s">
        <v>12</v>
      </c>
      <c r="C162" s="4" t="s">
        <v>721</v>
      </c>
      <c r="D162" s="1" t="s">
        <v>722</v>
      </c>
      <c r="E162" s="1" t="s">
        <v>723</v>
      </c>
      <c r="F162" s="4" t="s">
        <v>16</v>
      </c>
      <c r="G162" s="1" t="s">
        <v>17</v>
      </c>
      <c r="H162" s="1" t="s">
        <v>18</v>
      </c>
      <c r="I162" s="1" t="s">
        <v>19</v>
      </c>
      <c r="J162" s="1" t="s">
        <v>724</v>
      </c>
      <c r="K162" s="1" t="s">
        <v>21</v>
      </c>
      <c r="L162" s="2" t="str">
        <f>HYPERLINK("https://files.afu.se/Downloads/Transcripts/Paracast%20(Gene%20Steinberg)/2017 09 07 - The Official Paracast Channel - The Paracast  March 11, 2012 — Scott Alan Roberts_xD-1qMt2Y44 - transcript (automated).pdf","Transcript Link")</f>
        <v>Transcript Link</v>
      </c>
    </row>
    <row r="163" ht="165" spans="1:12">
      <c r="A163" s="1" t="s">
        <v>712</v>
      </c>
      <c r="B163" s="1" t="s">
        <v>12</v>
      </c>
      <c r="C163" s="4" t="s">
        <v>725</v>
      </c>
      <c r="D163" s="1" t="s">
        <v>726</v>
      </c>
      <c r="E163" s="1" t="s">
        <v>727</v>
      </c>
      <c r="F163" s="4" t="s">
        <v>16</v>
      </c>
      <c r="G163" s="1" t="s">
        <v>17</v>
      </c>
      <c r="H163" s="1" t="s">
        <v>18</v>
      </c>
      <c r="I163" s="1" t="s">
        <v>19</v>
      </c>
      <c r="J163" s="1" t="s">
        <v>728</v>
      </c>
      <c r="K163" s="1" t="s">
        <v>21</v>
      </c>
      <c r="L163" s="2" t="str">
        <f>HYPERLINK("https://files.afu.se/Downloads/Transcripts/Paracast%20(Gene%20Steinberg)/2017 09 07 - The Official Paracast Channel - The Paracast  March 18, 2012 — Curt Sutherly_WgH7APFotlQ - transcript (automated).pdf","Transcript Link")</f>
        <v>Transcript Link</v>
      </c>
    </row>
    <row r="164" ht="165" spans="1:12">
      <c r="A164" s="1" t="s">
        <v>712</v>
      </c>
      <c r="B164" s="1" t="s">
        <v>12</v>
      </c>
      <c r="C164" s="4" t="s">
        <v>729</v>
      </c>
      <c r="D164" s="1" t="s">
        <v>730</v>
      </c>
      <c r="E164" s="1" t="s">
        <v>731</v>
      </c>
      <c r="F164" s="4" t="s">
        <v>16</v>
      </c>
      <c r="G164" s="1" t="s">
        <v>17</v>
      </c>
      <c r="H164" s="1" t="s">
        <v>18</v>
      </c>
      <c r="I164" s="1" t="s">
        <v>19</v>
      </c>
      <c r="J164" s="1" t="s">
        <v>732</v>
      </c>
      <c r="K164" s="1" t="s">
        <v>21</v>
      </c>
      <c r="L164" s="2" t="str">
        <f>HYPERLINK("https://files.afu.se/Downloads/Transcripts/Paracast%20(Gene%20Steinberg)/2017 09 07 - The Official Paracast Channel - The Paracast  March 25, 2012 — Brendon O’Brien, Jonnie Channell, and Clifford Mahooty_Hsdn_n8uoqI - transcript (automated).pdf","Transcript Link")</f>
        <v>Transcript Link</v>
      </c>
    </row>
    <row r="165" ht="165" spans="1:12">
      <c r="A165" s="1" t="s">
        <v>712</v>
      </c>
      <c r="B165" s="1" t="s">
        <v>12</v>
      </c>
      <c r="C165" s="4" t="s">
        <v>733</v>
      </c>
      <c r="D165" s="1" t="s">
        <v>734</v>
      </c>
      <c r="E165" s="1" t="s">
        <v>735</v>
      </c>
      <c r="F165" s="4" t="s">
        <v>16</v>
      </c>
      <c r="G165" s="1" t="s">
        <v>17</v>
      </c>
      <c r="H165" s="1" t="s">
        <v>18</v>
      </c>
      <c r="I165" s="1" t="s">
        <v>19</v>
      </c>
      <c r="J165" s="1" t="s">
        <v>736</v>
      </c>
      <c r="K165" s="1" t="s">
        <v>21</v>
      </c>
      <c r="L165" s="2" t="str">
        <f>HYPERLINK("https://files.afu.se/Downloads/Transcripts/Paracast%20(Gene%20Steinberg)/2017 09 07 - The Official Paracast Channel - The Paracast  April 1, 2012 — Chris Lambright and Ray Stanford_EyGBAAftqAE - transcript (automated).pdf","Transcript Link")</f>
        <v>Transcript Link</v>
      </c>
    </row>
    <row r="166" ht="195" spans="1:12">
      <c r="A166" s="1" t="s">
        <v>712</v>
      </c>
      <c r="B166" s="1" t="s">
        <v>12</v>
      </c>
      <c r="C166" s="4" t="s">
        <v>737</v>
      </c>
      <c r="D166" s="1" t="s">
        <v>738</v>
      </c>
      <c r="E166" s="1" t="s">
        <v>739</v>
      </c>
      <c r="F166" s="4" t="s">
        <v>16</v>
      </c>
      <c r="G166" s="1" t="s">
        <v>17</v>
      </c>
      <c r="H166" s="1" t="s">
        <v>18</v>
      </c>
      <c r="I166" s="1" t="s">
        <v>19</v>
      </c>
      <c r="J166" s="1" t="s">
        <v>740</v>
      </c>
      <c r="K166" s="1" t="s">
        <v>21</v>
      </c>
      <c r="L166" s="2" t="str">
        <f>HYPERLINK("https://files.afu.se/Downloads/Transcripts/Paracast%20(Gene%20Steinberg)/2017 09 07 - The Official Paracast Channel - The Paracast  April 8, 2012 — Ron James_iv7yW87PJDE - transcript (automated).pdf","Transcript Link")</f>
        <v>Transcript Link</v>
      </c>
    </row>
    <row r="167" ht="225" spans="1:12">
      <c r="A167" s="1" t="s">
        <v>712</v>
      </c>
      <c r="B167" s="1" t="s">
        <v>12</v>
      </c>
      <c r="C167" s="4" t="s">
        <v>741</v>
      </c>
      <c r="D167" s="1" t="s">
        <v>742</v>
      </c>
      <c r="E167" s="1" t="s">
        <v>743</v>
      </c>
      <c r="F167" s="4" t="s">
        <v>16</v>
      </c>
      <c r="G167" s="1" t="s">
        <v>17</v>
      </c>
      <c r="H167" s="1" t="s">
        <v>18</v>
      </c>
      <c r="I167" s="1" t="s">
        <v>19</v>
      </c>
      <c r="J167" s="1" t="s">
        <v>744</v>
      </c>
      <c r="K167" s="1" t="s">
        <v>21</v>
      </c>
      <c r="L167" s="2" t="str">
        <f>HYPERLINK("https://files.afu.se/Downloads/Transcripts/Paracast%20(Gene%20Steinberg)/2017 09 07 - The Official Paracast Channel - The Paracast  April 15, 2012 — Thomas P. Fusco_HgPhpIKGC4U - transcript (automated).pdf","Transcript Link")</f>
        <v>Transcript Link</v>
      </c>
    </row>
    <row r="168" ht="210" spans="1:12">
      <c r="A168" s="1" t="s">
        <v>712</v>
      </c>
      <c r="B168" s="1" t="s">
        <v>12</v>
      </c>
      <c r="C168" s="4" t="s">
        <v>745</v>
      </c>
      <c r="D168" s="1" t="s">
        <v>746</v>
      </c>
      <c r="E168" s="1" t="s">
        <v>747</v>
      </c>
      <c r="F168" s="4" t="s">
        <v>16</v>
      </c>
      <c r="G168" s="1" t="s">
        <v>17</v>
      </c>
      <c r="H168" s="1" t="s">
        <v>18</v>
      </c>
      <c r="I168" s="1" t="s">
        <v>19</v>
      </c>
      <c r="J168" s="1" t="s">
        <v>748</v>
      </c>
      <c r="K168" s="1" t="s">
        <v>21</v>
      </c>
      <c r="L168" s="2" t="str">
        <f>HYPERLINK("https://files.afu.se/Downloads/Transcripts/Paracast%20(Gene%20Steinberg)/2017 09 07 - The Official Paracast Channel - The Paracast  April 22, 2012 — Nancy Talbott_NBSvkAMAC5M - transcript (automated).pdf","Transcript Link")</f>
        <v>Transcript Link</v>
      </c>
    </row>
    <row r="169" ht="210" spans="1:12">
      <c r="A169" s="1" t="s">
        <v>712</v>
      </c>
      <c r="B169" s="1" t="s">
        <v>12</v>
      </c>
      <c r="C169" s="4" t="s">
        <v>749</v>
      </c>
      <c r="D169" s="1" t="s">
        <v>750</v>
      </c>
      <c r="E169" s="1" t="s">
        <v>751</v>
      </c>
      <c r="F169" s="4" t="s">
        <v>16</v>
      </c>
      <c r="G169" s="1" t="s">
        <v>17</v>
      </c>
      <c r="H169" s="1" t="s">
        <v>18</v>
      </c>
      <c r="I169" s="1" t="s">
        <v>19</v>
      </c>
      <c r="J169" s="1" t="s">
        <v>752</v>
      </c>
      <c r="K169" s="1" t="s">
        <v>21</v>
      </c>
      <c r="L169" s="2" t="str">
        <f>HYPERLINK("https://files.afu.se/Downloads/Transcripts/Paracast%20(Gene%20Steinberg)/2017 09 07 - The Official Paracast Channel - The Paracast  April 29, 2012 — Nancy Talbott and Robbert van den Broeke_h0S_aqtMqaE - transcript (automated).pdf","Transcript Link")</f>
        <v>Transcript Link</v>
      </c>
    </row>
    <row r="170" ht="165" spans="1:12">
      <c r="A170" s="1" t="s">
        <v>753</v>
      </c>
      <c r="B170" s="1" t="s">
        <v>12</v>
      </c>
      <c r="C170" s="4" t="s">
        <v>754</v>
      </c>
      <c r="D170" s="1" t="s">
        <v>755</v>
      </c>
      <c r="E170" s="1" t="s">
        <v>756</v>
      </c>
      <c r="F170" s="4" t="s">
        <v>16</v>
      </c>
      <c r="G170" s="1" t="s">
        <v>17</v>
      </c>
      <c r="H170" s="1" t="s">
        <v>18</v>
      </c>
      <c r="I170" s="1" t="s">
        <v>19</v>
      </c>
      <c r="J170" s="1" t="s">
        <v>757</v>
      </c>
      <c r="K170" s="1" t="s">
        <v>21</v>
      </c>
      <c r="L170" s="2" t="str">
        <f>HYPERLINK("https://files.afu.se/Downloads/Transcripts/Paracast%20(Gene%20Steinberg)/2017 09 06 - The Official Paracast Channel - The Paracast  May 6, 2012 — Mark Phillips_hMdOxN342VE - transcript (automated).pdf","Transcript Link")</f>
        <v>Transcript Link</v>
      </c>
    </row>
    <row r="171" ht="195" spans="1:12">
      <c r="A171" s="1" t="s">
        <v>753</v>
      </c>
      <c r="B171" s="1" t="s">
        <v>12</v>
      </c>
      <c r="C171" s="4" t="s">
        <v>758</v>
      </c>
      <c r="D171" s="1" t="s">
        <v>759</v>
      </c>
      <c r="E171" s="1" t="s">
        <v>760</v>
      </c>
      <c r="F171" s="4" t="s">
        <v>16</v>
      </c>
      <c r="G171" s="1" t="s">
        <v>17</v>
      </c>
      <c r="H171" s="1" t="s">
        <v>18</v>
      </c>
      <c r="I171" s="1" t="s">
        <v>19</v>
      </c>
      <c r="J171" s="1" t="s">
        <v>761</v>
      </c>
      <c r="K171" s="1" t="s">
        <v>21</v>
      </c>
      <c r="L171" s="2" t="str">
        <f>HYPERLINK("https://files.afu.se/Downloads/Transcripts/Paracast%20(Gene%20Steinberg)/2017 09 06 - The Official Paracast Channel - The Paracast  May 13, 2012 — Jim Moseley, Bob Zanotti with “Voices of the Past”_JSTyKAsIwvw - transcript (automated).pdf","Transcript Link")</f>
        <v>Transcript Link</v>
      </c>
    </row>
    <row r="172" ht="210" spans="1:12">
      <c r="A172" s="1" t="s">
        <v>753</v>
      </c>
      <c r="B172" s="1" t="s">
        <v>12</v>
      </c>
      <c r="C172" s="4" t="s">
        <v>762</v>
      </c>
      <c r="D172" s="1" t="s">
        <v>763</v>
      </c>
      <c r="E172" s="1" t="s">
        <v>764</v>
      </c>
      <c r="F172" s="4" t="s">
        <v>16</v>
      </c>
      <c r="G172" s="1" t="s">
        <v>17</v>
      </c>
      <c r="H172" s="1" t="s">
        <v>18</v>
      </c>
      <c r="I172" s="1" t="s">
        <v>19</v>
      </c>
      <c r="J172" s="1" t="s">
        <v>765</v>
      </c>
      <c r="K172" s="1" t="s">
        <v>21</v>
      </c>
      <c r="L172" s="2" t="str">
        <f>HYPERLINK("https://files.afu.se/Downloads/Transcripts/Paracast%20(Gene%20Steinberg)/2017 09 06 - The Official Paracast Channel - The Paracast  May 20, 2012 — Scott and Suzanne Ramsey_c-qb0uqJA5U - transcript (automated).pdf","Transcript Link")</f>
        <v>Transcript Link</v>
      </c>
    </row>
    <row r="173" ht="150" spans="1:12">
      <c r="A173" s="1" t="s">
        <v>753</v>
      </c>
      <c r="B173" s="1" t="s">
        <v>12</v>
      </c>
      <c r="C173" s="4" t="s">
        <v>766</v>
      </c>
      <c r="D173" s="1" t="s">
        <v>767</v>
      </c>
      <c r="E173" s="1" t="s">
        <v>768</v>
      </c>
      <c r="F173" s="4" t="s">
        <v>16</v>
      </c>
      <c r="G173" s="1" t="s">
        <v>17</v>
      </c>
      <c r="H173" s="1" t="s">
        <v>18</v>
      </c>
      <c r="I173" s="1" t="s">
        <v>19</v>
      </c>
      <c r="J173" s="1" t="s">
        <v>769</v>
      </c>
      <c r="K173" s="1" t="s">
        <v>21</v>
      </c>
      <c r="L173" s="2" t="str">
        <f>HYPERLINK("https://files.afu.se/Downloads/Transcripts/Paracast%20(Gene%20Steinberg)/2017 09 06 - The Official Paracast Channel - The Paracast  May 27, 2012 — Jeff Stewart_sHkhixw21Y4 - transcript (automated).pdf","Transcript Link")</f>
        <v>Transcript Link</v>
      </c>
    </row>
    <row r="174" ht="150" spans="1:12">
      <c r="A174" s="1" t="s">
        <v>753</v>
      </c>
      <c r="B174" s="1" t="s">
        <v>12</v>
      </c>
      <c r="C174" s="4" t="s">
        <v>770</v>
      </c>
      <c r="D174" s="1" t="s">
        <v>771</v>
      </c>
      <c r="E174" s="1" t="s">
        <v>772</v>
      </c>
      <c r="F174" s="4" t="s">
        <v>16</v>
      </c>
      <c r="G174" s="1" t="s">
        <v>17</v>
      </c>
      <c r="H174" s="1" t="s">
        <v>18</v>
      </c>
      <c r="I174" s="1" t="s">
        <v>19</v>
      </c>
      <c r="J174" s="1" t="s">
        <v>773</v>
      </c>
      <c r="K174" s="1" t="s">
        <v>21</v>
      </c>
      <c r="L174" s="2" t="str">
        <f>HYPERLINK("https://files.afu.se/Downloads/Transcripts/Paracast%20(Gene%20Steinberg)/2017 09 06 - The Official Paracast Channel - The Paracast  June 3, 2012 — David Farrant_qI2Jg96aRtU - transcript (automated).pdf","Transcript Link")</f>
        <v>Transcript Link</v>
      </c>
    </row>
    <row r="175" ht="210" spans="1:12">
      <c r="A175" s="1" t="s">
        <v>753</v>
      </c>
      <c r="B175" s="1" t="s">
        <v>12</v>
      </c>
      <c r="C175" s="4" t="s">
        <v>774</v>
      </c>
      <c r="D175" s="1" t="s">
        <v>775</v>
      </c>
      <c r="E175" s="1" t="s">
        <v>776</v>
      </c>
      <c r="F175" s="4" t="s">
        <v>16</v>
      </c>
      <c r="G175" s="1" t="s">
        <v>17</v>
      </c>
      <c r="H175" s="1" t="s">
        <v>18</v>
      </c>
      <c r="I175" s="1" t="s">
        <v>19</v>
      </c>
      <c r="J175" s="1" t="s">
        <v>777</v>
      </c>
      <c r="K175" s="1" t="s">
        <v>21</v>
      </c>
      <c r="L175" s="2" t="str">
        <f>HYPERLINK("https://files.afu.se/Downloads/Transcripts/Paracast%20(Gene%20Steinberg)/2017 09 06 - The Official Paracast Channel - The Paracast  June 10, 2012 — J.C. Johnson_UCPbg2bfYVo - transcript (automated).pdf","Transcript Link")</f>
        <v>Transcript Link</v>
      </c>
    </row>
    <row r="176" ht="180" spans="1:12">
      <c r="A176" s="1" t="s">
        <v>753</v>
      </c>
      <c r="B176" s="1" t="s">
        <v>12</v>
      </c>
      <c r="C176" s="4" t="s">
        <v>778</v>
      </c>
      <c r="D176" s="1" t="s">
        <v>779</v>
      </c>
      <c r="E176" s="1" t="s">
        <v>780</v>
      </c>
      <c r="F176" s="4" t="s">
        <v>16</v>
      </c>
      <c r="G176" s="1" t="s">
        <v>17</v>
      </c>
      <c r="H176" s="1" t="s">
        <v>18</v>
      </c>
      <c r="I176" s="1" t="s">
        <v>19</v>
      </c>
      <c r="J176" s="1" t="s">
        <v>781</v>
      </c>
      <c r="K176" s="1" t="s">
        <v>21</v>
      </c>
      <c r="L176" s="2" t="str">
        <f>HYPERLINK("https://files.afu.se/Downloads/Transcripts/Paracast%20(Gene%20Steinberg)/2017 09 06 - The Official Paracast Channel - The Paracast  June 17, 2012 — Richard Dolan and Bryce Zabel_rryp6e8G6xc - transcript (automated).pdf","Transcript Link")</f>
        <v>Transcript Link</v>
      </c>
    </row>
    <row r="177" ht="165" spans="1:12">
      <c r="A177" s="1" t="s">
        <v>753</v>
      </c>
      <c r="B177" s="1" t="s">
        <v>12</v>
      </c>
      <c r="C177" s="4" t="s">
        <v>782</v>
      </c>
      <c r="D177" s="1" t="s">
        <v>783</v>
      </c>
      <c r="E177" s="1" t="s">
        <v>784</v>
      </c>
      <c r="F177" s="4" t="s">
        <v>16</v>
      </c>
      <c r="G177" s="1" t="s">
        <v>17</v>
      </c>
      <c r="H177" s="1" t="s">
        <v>18</v>
      </c>
      <c r="I177" s="1" t="s">
        <v>19</v>
      </c>
      <c r="J177" s="1" t="s">
        <v>785</v>
      </c>
      <c r="K177" s="1" t="s">
        <v>21</v>
      </c>
      <c r="L177" s="2" t="str">
        <f>HYPERLINK("https://files.afu.se/Downloads/Transcripts/Paracast%20(Gene%20Steinberg)/2017 09 06 - The Official Paracast Channel - The Paracast  June 24, 2012 — Nick Redfern_Hxf3QItnTBc - transcript (automated).pdf","Transcript Link")</f>
        <v>Transcript Link</v>
      </c>
    </row>
    <row r="178" ht="165" spans="1:12">
      <c r="A178" s="1" t="s">
        <v>753</v>
      </c>
      <c r="B178" s="1" t="s">
        <v>12</v>
      </c>
      <c r="C178" s="4" t="s">
        <v>786</v>
      </c>
      <c r="D178" s="1" t="s">
        <v>787</v>
      </c>
      <c r="E178" s="1" t="s">
        <v>788</v>
      </c>
      <c r="F178" s="4" t="s">
        <v>16</v>
      </c>
      <c r="G178" s="1" t="s">
        <v>17</v>
      </c>
      <c r="H178" s="1" t="s">
        <v>18</v>
      </c>
      <c r="I178" s="1" t="s">
        <v>19</v>
      </c>
      <c r="J178" s="1" t="s">
        <v>789</v>
      </c>
      <c r="K178" s="1" t="s">
        <v>21</v>
      </c>
      <c r="L178" s="2" t="str">
        <f>HYPERLINK("https://files.afu.se/Downloads/Transcripts/Paracast%20(Gene%20Steinberg)/2017 09 06 - The Official Paracast Channel - The Paracast  July 1, 2012 — James Fox_rA789lau72w - transcript (automated).pdf","Transcript Link")</f>
        <v>Transcript Link</v>
      </c>
    </row>
    <row r="179" ht="195" spans="1:12">
      <c r="A179" s="1" t="s">
        <v>753</v>
      </c>
      <c r="B179" s="1" t="s">
        <v>12</v>
      </c>
      <c r="C179" s="4" t="s">
        <v>790</v>
      </c>
      <c r="D179" s="1" t="s">
        <v>791</v>
      </c>
      <c r="E179" s="1" t="s">
        <v>792</v>
      </c>
      <c r="F179" s="4" t="s">
        <v>16</v>
      </c>
      <c r="G179" s="1" t="s">
        <v>17</v>
      </c>
      <c r="H179" s="1" t="s">
        <v>18</v>
      </c>
      <c r="I179" s="1" t="s">
        <v>19</v>
      </c>
      <c r="J179" s="1" t="s">
        <v>793</v>
      </c>
      <c r="K179" s="1" t="s">
        <v>21</v>
      </c>
      <c r="L179" s="2" t="str">
        <f>HYPERLINK("https://files.afu.se/Downloads/Transcripts/Paracast%20(Gene%20Steinberg)/2017 09 06 - The Official Paracast Channel - The Paracast  July 8, 2012 — Antonio Huneeus_y8dd19sLtYM - transcript (automated).pdf","Transcript Link")</f>
        <v>Transcript Link</v>
      </c>
    </row>
    <row r="180" ht="180" spans="1:12">
      <c r="A180" s="1" t="s">
        <v>794</v>
      </c>
      <c r="B180" s="1" t="s">
        <v>12</v>
      </c>
      <c r="C180" s="4" t="s">
        <v>795</v>
      </c>
      <c r="D180" s="1" t="s">
        <v>796</v>
      </c>
      <c r="E180" s="1" t="s">
        <v>797</v>
      </c>
      <c r="F180" s="4" t="s">
        <v>16</v>
      </c>
      <c r="G180" s="1" t="s">
        <v>17</v>
      </c>
      <c r="H180" s="1" t="s">
        <v>18</v>
      </c>
      <c r="I180" s="1" t="s">
        <v>19</v>
      </c>
      <c r="J180" s="1" t="s">
        <v>798</v>
      </c>
      <c r="K180" s="1" t="s">
        <v>21</v>
      </c>
      <c r="L180" s="2" t="str">
        <f>HYPERLINK("https://files.afu.se/Downloads/Transcripts/Paracast%20(Gene%20Steinberg)/2017 09 05 - The Official Paracast Channel - The Paracast  July 15, 2012 — Jim Moseley_M0vUkGhizo8 - transcript (automated).pdf","Transcript Link")</f>
        <v>Transcript Link</v>
      </c>
    </row>
    <row r="181" ht="150" spans="1:12">
      <c r="A181" s="1" t="s">
        <v>794</v>
      </c>
      <c r="B181" s="1" t="s">
        <v>12</v>
      </c>
      <c r="C181" s="4" t="s">
        <v>799</v>
      </c>
      <c r="D181" s="1" t="s">
        <v>800</v>
      </c>
      <c r="E181" s="1" t="s">
        <v>801</v>
      </c>
      <c r="F181" s="4" t="s">
        <v>16</v>
      </c>
      <c r="G181" s="1" t="s">
        <v>17</v>
      </c>
      <c r="H181" s="1" t="s">
        <v>18</v>
      </c>
      <c r="I181" s="1" t="s">
        <v>19</v>
      </c>
      <c r="J181" s="1" t="s">
        <v>802</v>
      </c>
      <c r="K181" s="1" t="s">
        <v>21</v>
      </c>
      <c r="L181" s="2" t="str">
        <f>HYPERLINK("https://files.afu.se/Downloads/Transcripts/Paracast%20(Gene%20Steinberg)/2017 09 05 - The Official Paracast Channel - The Paracast  July 22, 2012 — Greg Bishop_yOF6Sn2tJaA - transcript (automated).pdf","Transcript Link")</f>
        <v>Transcript Link</v>
      </c>
    </row>
    <row r="182" ht="165" spans="1:12">
      <c r="A182" s="1" t="s">
        <v>794</v>
      </c>
      <c r="B182" s="1" t="s">
        <v>12</v>
      </c>
      <c r="C182" s="4" t="s">
        <v>803</v>
      </c>
      <c r="D182" s="1" t="s">
        <v>804</v>
      </c>
      <c r="E182" s="1" t="s">
        <v>805</v>
      </c>
      <c r="F182" s="4" t="s">
        <v>16</v>
      </c>
      <c r="G182" s="1" t="s">
        <v>17</v>
      </c>
      <c r="H182" s="1" t="s">
        <v>18</v>
      </c>
      <c r="I182" s="1" t="s">
        <v>19</v>
      </c>
      <c r="J182" s="1" t="s">
        <v>806</v>
      </c>
      <c r="K182" s="1" t="s">
        <v>21</v>
      </c>
      <c r="L182" s="2" t="str">
        <f>HYPERLINK("https://files.afu.se/Downloads/Transcripts/Paracast%20(Gene%20Steinberg)/2017 09 05 - The Official Paracast Channel - The Paracast  July 29, 2012 — Rosemary Ellen Guiley_B1eBeWdEVfU - transcript (automated).pdf","Transcript Link")</f>
        <v>Transcript Link</v>
      </c>
    </row>
    <row r="183" ht="165" spans="1:12">
      <c r="A183" s="1" t="s">
        <v>794</v>
      </c>
      <c r="B183" s="1" t="s">
        <v>12</v>
      </c>
      <c r="C183" s="4" t="s">
        <v>807</v>
      </c>
      <c r="D183" s="1" t="s">
        <v>808</v>
      </c>
      <c r="E183" s="1" t="s">
        <v>809</v>
      </c>
      <c r="F183" s="4" t="s">
        <v>16</v>
      </c>
      <c r="G183" s="1" t="s">
        <v>17</v>
      </c>
      <c r="H183" s="1" t="s">
        <v>18</v>
      </c>
      <c r="I183" s="1" t="s">
        <v>19</v>
      </c>
      <c r="J183" s="1" t="s">
        <v>810</v>
      </c>
      <c r="K183" s="1" t="s">
        <v>21</v>
      </c>
      <c r="L183" s="2" t="str">
        <f>HYPERLINK("https://files.afu.se/Downloads/Transcripts/Paracast%20(Gene%20Steinberg)/2017 09 05 - The Official Paracast Channel - The Paracast  August 5, 2012 — Kevin D. Randle_retweDjS_jo - transcript (automated).pdf","Transcript Link")</f>
        <v>Transcript Link</v>
      </c>
    </row>
    <row r="184" ht="150" spans="1:12">
      <c r="A184" s="1" t="s">
        <v>794</v>
      </c>
      <c r="B184" s="1" t="s">
        <v>12</v>
      </c>
      <c r="C184" s="4" t="s">
        <v>811</v>
      </c>
      <c r="D184" s="1" t="s">
        <v>812</v>
      </c>
      <c r="E184" s="1" t="s">
        <v>813</v>
      </c>
      <c r="F184" s="4" t="s">
        <v>16</v>
      </c>
      <c r="G184" s="1" t="s">
        <v>17</v>
      </c>
      <c r="H184" s="1" t="s">
        <v>18</v>
      </c>
      <c r="I184" s="1" t="s">
        <v>19</v>
      </c>
      <c r="J184" s="1" t="s">
        <v>814</v>
      </c>
      <c r="K184" s="1" t="s">
        <v>21</v>
      </c>
      <c r="L184" s="2" t="str">
        <f>HYPERLINK("https://files.afu.se/Downloads/Transcripts/Paracast%20(Gene%20Steinberg)/2017 09 05 - The Official Paracast Channel - The Paracast  August 12, 2012 — Ed Komarek_rs9esoNPI-8 - transcript (automated).pdf","Transcript Link")</f>
        <v>Transcript Link</v>
      </c>
    </row>
    <row r="185" ht="150" spans="1:12">
      <c r="A185" s="1" t="s">
        <v>794</v>
      </c>
      <c r="B185" s="1" t="s">
        <v>12</v>
      </c>
      <c r="C185" s="4" t="s">
        <v>815</v>
      </c>
      <c r="D185" s="1" t="s">
        <v>816</v>
      </c>
      <c r="E185" s="1" t="s">
        <v>817</v>
      </c>
      <c r="F185" s="4" t="s">
        <v>16</v>
      </c>
      <c r="G185" s="1" t="s">
        <v>17</v>
      </c>
      <c r="H185" s="1" t="s">
        <v>18</v>
      </c>
      <c r="I185" s="1" t="s">
        <v>19</v>
      </c>
      <c r="J185" s="1" t="s">
        <v>818</v>
      </c>
      <c r="K185" s="1" t="s">
        <v>21</v>
      </c>
      <c r="L185" s="2" t="str">
        <f>HYPERLINK("https://files.afu.se/Downloads/Transcripts/Paracast%20(Gene%20Steinberg)/2017 09 05 - The Official Paracast Channel - The Paracast  August 19, 2012 — Marie D. Jones_A8cu2aI77ts - transcript (automated).pdf","Transcript Link")</f>
        <v>Transcript Link</v>
      </c>
    </row>
    <row r="186" ht="150" spans="1:12">
      <c r="A186" s="1" t="s">
        <v>794</v>
      </c>
      <c r="B186" s="1" t="s">
        <v>12</v>
      </c>
      <c r="C186" s="4" t="s">
        <v>819</v>
      </c>
      <c r="D186" s="1" t="s">
        <v>820</v>
      </c>
      <c r="E186" s="1" t="s">
        <v>821</v>
      </c>
      <c r="F186" s="4" t="s">
        <v>16</v>
      </c>
      <c r="G186" s="1" t="s">
        <v>17</v>
      </c>
      <c r="H186" s="1" t="s">
        <v>18</v>
      </c>
      <c r="I186" s="1" t="s">
        <v>19</v>
      </c>
      <c r="J186" s="1" t="s">
        <v>822</v>
      </c>
      <c r="K186" s="1" t="s">
        <v>21</v>
      </c>
      <c r="L186" s="2" t="str">
        <f>HYPERLINK("https://files.afu.se/Downloads/Transcripts/Paracast%20(Gene%20Steinberg)/2017 09 05 - The Official Paracast Channel - The Paracast  August 26, 2012 — Jerome Clark_HWvI9B7epCI - transcript (automated).pdf","Transcript Link")</f>
        <v>Transcript Link</v>
      </c>
    </row>
    <row r="187" ht="240" spans="1:12">
      <c r="A187" s="1" t="s">
        <v>794</v>
      </c>
      <c r="B187" s="1" t="s">
        <v>12</v>
      </c>
      <c r="C187" s="4" t="s">
        <v>823</v>
      </c>
      <c r="D187" s="1" t="s">
        <v>824</v>
      </c>
      <c r="E187" s="1" t="s">
        <v>825</v>
      </c>
      <c r="F187" s="4" t="s">
        <v>16</v>
      </c>
      <c r="G187" s="1" t="s">
        <v>17</v>
      </c>
      <c r="H187" s="1" t="s">
        <v>18</v>
      </c>
      <c r="I187" s="1" t="s">
        <v>19</v>
      </c>
      <c r="J187" s="1" t="s">
        <v>826</v>
      </c>
      <c r="K187" s="1" t="s">
        <v>21</v>
      </c>
      <c r="L187" s="2" t="str">
        <f>HYPERLINK("https://files.afu.se/Downloads/Transcripts/Paracast%20(Gene%20Steinberg)/2017 09 05 - The Official Paracast Channel - The Paracast  September 2, 2012 — David Weatherly, Ryan Skinner, and “Chip”_VCEqjJmRRhE - transcript (automated).pdf","Transcript Link")</f>
        <v>Transcript Link</v>
      </c>
    </row>
    <row r="188" ht="135" spans="1:12">
      <c r="A188" s="1" t="s">
        <v>794</v>
      </c>
      <c r="B188" s="1" t="s">
        <v>12</v>
      </c>
      <c r="C188" s="4" t="s">
        <v>827</v>
      </c>
      <c r="D188" s="1" t="s">
        <v>828</v>
      </c>
      <c r="E188" s="1" t="s">
        <v>829</v>
      </c>
      <c r="F188" s="4" t="s">
        <v>16</v>
      </c>
      <c r="G188" s="1" t="s">
        <v>17</v>
      </c>
      <c r="H188" s="1" t="s">
        <v>18</v>
      </c>
      <c r="I188" s="1" t="s">
        <v>19</v>
      </c>
      <c r="J188" s="1" t="s">
        <v>830</v>
      </c>
      <c r="K188" s="1" t="s">
        <v>21</v>
      </c>
      <c r="L188" s="2" t="str">
        <f>HYPERLINK("https://files.afu.se/Downloads/Transcripts/Paracast%20(Gene%20Steinberg)/2017 09 05 - The Official Paracast Channel - The Paracast  September 9, 2012 — Harry Drew and Ruben Uriarte_HybhVXoJ_W0 - transcript (automated).pdf","Transcript Link")</f>
        <v>Transcript Link</v>
      </c>
    </row>
    <row r="189" ht="150" spans="1:12">
      <c r="A189" s="1" t="s">
        <v>831</v>
      </c>
      <c r="B189" s="1" t="s">
        <v>12</v>
      </c>
      <c r="C189" s="4" t="s">
        <v>832</v>
      </c>
      <c r="D189" s="1" t="s">
        <v>833</v>
      </c>
      <c r="E189" s="1" t="s">
        <v>834</v>
      </c>
      <c r="F189" s="4" t="s">
        <v>16</v>
      </c>
      <c r="G189" s="1" t="s">
        <v>17</v>
      </c>
      <c r="H189" s="1" t="s">
        <v>18</v>
      </c>
      <c r="I189" s="1" t="s">
        <v>19</v>
      </c>
      <c r="J189" s="1" t="s">
        <v>835</v>
      </c>
      <c r="K189" s="1" t="s">
        <v>21</v>
      </c>
      <c r="L189" s="2" t="str">
        <f>HYPERLINK("https://files.afu.se/Downloads/Transcripts/Paracast%20(Gene%20Steinberg)/2017 09 04 - The Official Paracast Channel - The Paracast  September 16, 2012 — Nick Redfern_juX0C3DCxwE - transcript (automated).pdf","Transcript Link")</f>
        <v>Transcript Link</v>
      </c>
    </row>
    <row r="190" ht="180" spans="1:12">
      <c r="A190" s="1" t="s">
        <v>831</v>
      </c>
      <c r="B190" s="1" t="s">
        <v>12</v>
      </c>
      <c r="C190" s="4" t="s">
        <v>836</v>
      </c>
      <c r="D190" s="1" t="s">
        <v>837</v>
      </c>
      <c r="E190" s="1" t="s">
        <v>838</v>
      </c>
      <c r="F190" s="4" t="s">
        <v>16</v>
      </c>
      <c r="G190" s="1" t="s">
        <v>17</v>
      </c>
      <c r="H190" s="1" t="s">
        <v>18</v>
      </c>
      <c r="I190" s="1" t="s">
        <v>19</v>
      </c>
      <c r="J190" s="1" t="s">
        <v>839</v>
      </c>
      <c r="K190" s="1" t="s">
        <v>21</v>
      </c>
      <c r="L190" s="2" t="str">
        <f>HYPERLINK("https://files.afu.se/Downloads/Transcripts/Paracast%20(Gene%20Steinberg)/2017 09 04 - The Official Paracast Channel - The Paracast  September 23, 2012 — Mike Bara_o9mPl3Iw5uQ - transcript (automated).pdf","Transcript Link")</f>
        <v>Transcript Link</v>
      </c>
    </row>
    <row r="191" ht="165" spans="1:12">
      <c r="A191" s="1" t="s">
        <v>831</v>
      </c>
      <c r="B191" s="1" t="s">
        <v>12</v>
      </c>
      <c r="C191" s="4" t="s">
        <v>840</v>
      </c>
      <c r="D191" s="1" t="s">
        <v>841</v>
      </c>
      <c r="E191" s="1" t="s">
        <v>842</v>
      </c>
      <c r="F191" s="4" t="s">
        <v>16</v>
      </c>
      <c r="G191" s="1" t="s">
        <v>17</v>
      </c>
      <c r="H191" s="1" t="s">
        <v>18</v>
      </c>
      <c r="I191" s="1" t="s">
        <v>19</v>
      </c>
      <c r="J191" s="1" t="s">
        <v>843</v>
      </c>
      <c r="K191" s="1" t="s">
        <v>21</v>
      </c>
      <c r="L191" s="2" t="str">
        <f>HYPERLINK("https://files.afu.se/Downloads/Transcripts/Paracast%20(Gene%20Steinberg)/2017 09 04 - The Official Paracast Channel - The Paracast  September 30, 2012 — Brad Steiger_lB2Aa_PaNUc - transcript (automated).pdf","Transcript Link")</f>
        <v>Transcript Link</v>
      </c>
    </row>
    <row r="192" ht="165" spans="1:12">
      <c r="A192" s="1" t="s">
        <v>831</v>
      </c>
      <c r="B192" s="1" t="s">
        <v>12</v>
      </c>
      <c r="C192" s="4" t="s">
        <v>844</v>
      </c>
      <c r="D192" s="1" t="s">
        <v>845</v>
      </c>
      <c r="E192" s="1" t="s">
        <v>846</v>
      </c>
      <c r="F192" s="4" t="s">
        <v>16</v>
      </c>
      <c r="G192" s="1" t="s">
        <v>17</v>
      </c>
      <c r="H192" s="1" t="s">
        <v>18</v>
      </c>
      <c r="I192" s="1" t="s">
        <v>19</v>
      </c>
      <c r="J192" s="1" t="s">
        <v>847</v>
      </c>
      <c r="K192" s="1" t="s">
        <v>21</v>
      </c>
      <c r="L192" s="2" t="str">
        <f>HYPERLINK("https://files.afu.se/Downloads/Transcripts/Paracast%20(Gene%20Steinberg)/2017 09 04 - The Official Paracast Channel - The Paracast  October 7, 2012 — Richard Sarradet_oxqBUCz1Wts - transcript (automated).pdf","Transcript Link")</f>
        <v>Transcript Link</v>
      </c>
    </row>
    <row r="193" ht="165" spans="1:12">
      <c r="A193" s="1" t="s">
        <v>831</v>
      </c>
      <c r="B193" s="1" t="s">
        <v>12</v>
      </c>
      <c r="C193" s="4" t="s">
        <v>848</v>
      </c>
      <c r="D193" s="1" t="s">
        <v>849</v>
      </c>
      <c r="E193" s="1" t="s">
        <v>850</v>
      </c>
      <c r="F193" s="4" t="s">
        <v>16</v>
      </c>
      <c r="G193" s="1" t="s">
        <v>17</v>
      </c>
      <c r="H193" s="1" t="s">
        <v>18</v>
      </c>
      <c r="I193" s="1" t="s">
        <v>19</v>
      </c>
      <c r="J193" s="1" t="s">
        <v>851</v>
      </c>
      <c r="K193" s="1" t="s">
        <v>21</v>
      </c>
      <c r="L193" s="2" t="str">
        <f>HYPERLINK("https://files.afu.se/Downloads/Transcripts/Paracast%20(Gene%20Steinberg)/2017 09 04 - The Official Paracast Channel - The Paracast  October 14, 2012 — Expat_3710UfCHdqQ - transcript (automated).pdf","Transcript Link")</f>
        <v>Transcript Link</v>
      </c>
    </row>
    <row r="194" ht="150" spans="1:12">
      <c r="A194" s="1" t="s">
        <v>831</v>
      </c>
      <c r="B194" s="1" t="s">
        <v>12</v>
      </c>
      <c r="C194" s="4" t="s">
        <v>852</v>
      </c>
      <c r="D194" s="1" t="s">
        <v>853</v>
      </c>
      <c r="E194" s="1" t="s">
        <v>854</v>
      </c>
      <c r="F194" s="4" t="s">
        <v>16</v>
      </c>
      <c r="G194" s="1" t="s">
        <v>17</v>
      </c>
      <c r="H194" s="1" t="s">
        <v>18</v>
      </c>
      <c r="I194" s="1" t="s">
        <v>19</v>
      </c>
      <c r="J194" s="1" t="s">
        <v>855</v>
      </c>
      <c r="K194" s="1" t="s">
        <v>21</v>
      </c>
      <c r="L194" s="2" t="str">
        <f>HYPERLINK("https://files.afu.se/Downloads/Transcripts/Paracast%20(Gene%20Steinberg)/2017 09 04 - The Official Paracast Channel - The Paracast  October 21, 2012 — Linda Godfrey_opTNXKUDB7U - transcript (automated).pdf","Transcript Link")</f>
        <v>Transcript Link</v>
      </c>
    </row>
    <row r="195" ht="195" spans="1:12">
      <c r="A195" s="1" t="s">
        <v>831</v>
      </c>
      <c r="B195" s="1" t="s">
        <v>12</v>
      </c>
      <c r="C195" s="4" t="s">
        <v>856</v>
      </c>
      <c r="D195" s="1" t="s">
        <v>857</v>
      </c>
      <c r="E195" s="1" t="s">
        <v>858</v>
      </c>
      <c r="F195" s="4" t="s">
        <v>16</v>
      </c>
      <c r="G195" s="1" t="s">
        <v>17</v>
      </c>
      <c r="H195" s="1" t="s">
        <v>18</v>
      </c>
      <c r="I195" s="1" t="s">
        <v>19</v>
      </c>
      <c r="J195" s="1" t="s">
        <v>859</v>
      </c>
      <c r="K195" s="1" t="s">
        <v>21</v>
      </c>
      <c r="L195" s="2" t="str">
        <f>HYPERLINK("https://files.afu.se/Downloads/Transcripts/Paracast%20(Gene%20Steinberg)/2017 09 04 - The Official Paracast Channel - The Paracast  November 4, 2012 — Margie Kay_HHaRXERt73Q - transcript (automated).pdf","Transcript Link")</f>
        <v>Transcript Link</v>
      </c>
    </row>
    <row r="196" ht="150" spans="1:12">
      <c r="A196" s="1" t="s">
        <v>831</v>
      </c>
      <c r="B196" s="1" t="s">
        <v>12</v>
      </c>
      <c r="C196" s="4" t="s">
        <v>860</v>
      </c>
      <c r="D196" s="1" t="s">
        <v>861</v>
      </c>
      <c r="E196" s="1" t="s">
        <v>862</v>
      </c>
      <c r="F196" s="4" t="s">
        <v>16</v>
      </c>
      <c r="G196" s="1" t="s">
        <v>17</v>
      </c>
      <c r="H196" s="1" t="s">
        <v>18</v>
      </c>
      <c r="I196" s="1" t="s">
        <v>19</v>
      </c>
      <c r="J196" s="1" t="s">
        <v>863</v>
      </c>
      <c r="K196" s="1" t="s">
        <v>21</v>
      </c>
      <c r="L196" s="2" t="str">
        <f>HYPERLINK("https://files.afu.se/Downloads/Transcripts/Paracast%20(Gene%20Steinberg)/2017 09 04 - The Official Paracast Channel - The Paracast  October 28, 2012 — Gene and Chris Talk Shop (2012)_SYr4BPOYiWo - transcript (automated).pdf","Transcript Link")</f>
        <v>Transcript Link</v>
      </c>
    </row>
    <row r="197" ht="150" spans="1:12">
      <c r="A197" s="1" t="s">
        <v>831</v>
      </c>
      <c r="B197" s="1" t="s">
        <v>12</v>
      </c>
      <c r="C197" s="4" t="s">
        <v>864</v>
      </c>
      <c r="D197" s="1" t="s">
        <v>865</v>
      </c>
      <c r="E197" s="1" t="s">
        <v>866</v>
      </c>
      <c r="F197" s="4" t="s">
        <v>16</v>
      </c>
      <c r="G197" s="1" t="s">
        <v>17</v>
      </c>
      <c r="H197" s="1" t="s">
        <v>18</v>
      </c>
      <c r="I197" s="1" t="s">
        <v>19</v>
      </c>
      <c r="J197" s="1" t="s">
        <v>867</v>
      </c>
      <c r="K197" s="1" t="s">
        <v>21</v>
      </c>
      <c r="L197" s="2" t="str">
        <f>HYPERLINK("https://files.afu.se/Downloads/Transcripts/Paracast%20(Gene%20Steinberg)/2017 09 04 - The Official Paracast Channel - The Paracast  November 11, 2012 — Dr. Joseph P. Farrell_e4xpaK20qgI - transcript (automated).pdf","Transcript Link")</f>
        <v>Transcript Link</v>
      </c>
    </row>
    <row r="198" ht="180" spans="1:12">
      <c r="A198" s="1" t="s">
        <v>868</v>
      </c>
      <c r="B198" s="1" t="s">
        <v>12</v>
      </c>
      <c r="C198" s="4" t="s">
        <v>869</v>
      </c>
      <c r="D198" s="1" t="s">
        <v>870</v>
      </c>
      <c r="E198" s="1" t="s">
        <v>871</v>
      </c>
      <c r="F198" s="4" t="s">
        <v>16</v>
      </c>
      <c r="G198" s="1" t="s">
        <v>17</v>
      </c>
      <c r="H198" s="1" t="s">
        <v>18</v>
      </c>
      <c r="I198" s="1" t="s">
        <v>19</v>
      </c>
      <c r="J198" s="1" t="s">
        <v>872</v>
      </c>
      <c r="K198" s="1" t="s">
        <v>21</v>
      </c>
      <c r="L198" s="2" t="str">
        <f>HYPERLINK("https://files.afu.se/Downloads/Transcripts/Paracast%20(Gene%20Steinberg)/2017 09 03 - The Official Paracast Channel - The Paracast  November 18, 2012 — PMH Atwater_cm0sblFxx_w - transcript (automated).pdf","Transcript Link")</f>
        <v>Transcript Link</v>
      </c>
    </row>
    <row r="199" ht="225" spans="1:12">
      <c r="A199" s="1" t="s">
        <v>868</v>
      </c>
      <c r="B199" s="1" t="s">
        <v>12</v>
      </c>
      <c r="C199" s="4" t="s">
        <v>873</v>
      </c>
      <c r="D199" s="1" t="s">
        <v>874</v>
      </c>
      <c r="E199" s="1" t="s">
        <v>875</v>
      </c>
      <c r="F199" s="4" t="s">
        <v>16</v>
      </c>
      <c r="G199" s="1" t="s">
        <v>17</v>
      </c>
      <c r="H199" s="1" t="s">
        <v>18</v>
      </c>
      <c r="I199" s="1" t="s">
        <v>19</v>
      </c>
      <c r="J199" s="1" t="s">
        <v>876</v>
      </c>
      <c r="K199" s="1" t="s">
        <v>21</v>
      </c>
      <c r="L199" s="2" t="str">
        <f>HYPERLINK("https://files.afu.se/Downloads/Transcripts/Paracast%20(Gene%20Steinberg)/2017 09 03 - The Official Paracast Channel - The Paracast  December 2, 2012 — David Paulides and J.C. Johnson_VvKzVq0JI3o - transcript (automated).pdf","Transcript Link")</f>
        <v>Transcript Link</v>
      </c>
    </row>
    <row r="200" ht="180" spans="1:12">
      <c r="A200" s="1" t="s">
        <v>868</v>
      </c>
      <c r="B200" s="1" t="s">
        <v>12</v>
      </c>
      <c r="C200" s="4" t="s">
        <v>877</v>
      </c>
      <c r="D200" s="1" t="s">
        <v>878</v>
      </c>
      <c r="E200" s="1" t="s">
        <v>879</v>
      </c>
      <c r="F200" s="4" t="s">
        <v>16</v>
      </c>
      <c r="G200" s="1" t="s">
        <v>17</v>
      </c>
      <c r="H200" s="1" t="s">
        <v>18</v>
      </c>
      <c r="I200" s="1" t="s">
        <v>19</v>
      </c>
      <c r="J200" s="1" t="s">
        <v>880</v>
      </c>
      <c r="K200" s="1" t="s">
        <v>21</v>
      </c>
      <c r="L200" s="2" t="str">
        <f>HYPERLINK("https://files.afu.se/Downloads/Transcripts/Paracast%20(Gene%20Steinberg)/2017 09 03 - The Official Paracast Channel - The Paracast  December 9, 2012 — Gary A. David_y_YrXbLqPRs - transcript (automated).pdf","Transcript Link")</f>
        <v>Transcript Link</v>
      </c>
    </row>
    <row r="201" ht="150" spans="1:12">
      <c r="A201" s="1" t="s">
        <v>868</v>
      </c>
      <c r="B201" s="1" t="s">
        <v>12</v>
      </c>
      <c r="C201" s="4" t="s">
        <v>881</v>
      </c>
      <c r="D201" s="1" t="s">
        <v>882</v>
      </c>
      <c r="E201" s="1" t="s">
        <v>883</v>
      </c>
      <c r="F201" s="4" t="s">
        <v>16</v>
      </c>
      <c r="G201" s="1" t="s">
        <v>17</v>
      </c>
      <c r="H201" s="1" t="s">
        <v>18</v>
      </c>
      <c r="I201" s="1" t="s">
        <v>19</v>
      </c>
      <c r="J201" s="1" t="s">
        <v>884</v>
      </c>
      <c r="K201" s="1" t="s">
        <v>21</v>
      </c>
      <c r="L201" s="2" t="str">
        <f>HYPERLINK("https://files.afu.se/Downloads/Transcripts/Paracast%20(Gene%20Steinberg)/2017 09 03 - The Official Paracast Channel - The Paracast  December 16, 2012 — Lance Moody_X4ImhoNjUSI - transcript (automated).pdf","Transcript Link")</f>
        <v>Transcript Link</v>
      </c>
    </row>
    <row r="202" ht="270" spans="1:12">
      <c r="A202" s="1" t="s">
        <v>868</v>
      </c>
      <c r="B202" s="1" t="s">
        <v>12</v>
      </c>
      <c r="C202" s="4" t="s">
        <v>885</v>
      </c>
      <c r="D202" s="1" t="s">
        <v>886</v>
      </c>
      <c r="E202" s="1" t="s">
        <v>887</v>
      </c>
      <c r="F202" s="4" t="s">
        <v>16</v>
      </c>
      <c r="G202" s="1" t="s">
        <v>17</v>
      </c>
      <c r="H202" s="1" t="s">
        <v>18</v>
      </c>
      <c r="I202" s="1" t="s">
        <v>19</v>
      </c>
      <c r="J202" s="1" t="s">
        <v>888</v>
      </c>
      <c r="K202" s="1" t="s">
        <v>21</v>
      </c>
      <c r="L202" s="2" t="str">
        <f>HYPERLINK("https://files.afu.se/Downloads/Transcripts/Paracast%20(Gene%20Steinberg)/2017 09 03 - The Official Paracast Channel - September 3, 2017 — Dr. Jacques Vallee_Yg7Z9v_Ek14 - transcript (automated).pdf","Transcript Link")</f>
        <v>Transcript Link</v>
      </c>
    </row>
    <row r="203" ht="195" spans="1:12">
      <c r="A203" s="1" t="s">
        <v>868</v>
      </c>
      <c r="B203" s="1" t="s">
        <v>12</v>
      </c>
      <c r="C203" s="4" t="s">
        <v>889</v>
      </c>
      <c r="D203" s="1" t="s">
        <v>890</v>
      </c>
      <c r="E203" s="1" t="s">
        <v>891</v>
      </c>
      <c r="F203" s="4" t="s">
        <v>16</v>
      </c>
      <c r="G203" s="1" t="s">
        <v>17</v>
      </c>
      <c r="H203" s="1" t="s">
        <v>18</v>
      </c>
      <c r="I203" s="1" t="s">
        <v>19</v>
      </c>
      <c r="J203" s="1" t="s">
        <v>892</v>
      </c>
      <c r="K203" s="1" t="s">
        <v>21</v>
      </c>
      <c r="L203" s="2" t="str">
        <f>HYPERLINK("https://files.afu.se/Downloads/Transcripts/Paracast%20(Gene%20Steinberg)/2017 09 03 - The Official Paracast Channel - The Paracast  January 6, 2013 — Micah A. Hanks_H3joz1JSbn4 - transcript (automated).pdf","Transcript Link")</f>
        <v>Transcript Link</v>
      </c>
    </row>
    <row r="204" ht="135" spans="1:12">
      <c r="A204" s="1" t="s">
        <v>868</v>
      </c>
      <c r="B204" s="1" t="s">
        <v>12</v>
      </c>
      <c r="C204" s="4" t="s">
        <v>893</v>
      </c>
      <c r="D204" s="1" t="s">
        <v>894</v>
      </c>
      <c r="E204" s="1" t="s">
        <v>895</v>
      </c>
      <c r="F204" s="4" t="s">
        <v>16</v>
      </c>
      <c r="G204" s="1" t="s">
        <v>17</v>
      </c>
      <c r="H204" s="1" t="s">
        <v>18</v>
      </c>
      <c r="I204" s="1" t="s">
        <v>19</v>
      </c>
      <c r="J204" s="1" t="s">
        <v>896</v>
      </c>
      <c r="K204" s="1" t="s">
        <v>21</v>
      </c>
      <c r="L204" s="2" t="str">
        <f>HYPERLINK("https://files.afu.se/Downloads/Transcripts/Paracast%20(Gene%20Steinberg)/2017 09 03 - The Official Paracast Channel - The Paracast  December 23, 2012 — T. Allen Greenfield_Toi0QvVVQ4I - transcript (automated).pdf","Transcript Link")</f>
        <v>Transcript Link</v>
      </c>
    </row>
    <row r="205" ht="135" spans="1:12">
      <c r="A205" s="1" t="s">
        <v>868</v>
      </c>
      <c r="B205" s="1" t="s">
        <v>12</v>
      </c>
      <c r="C205" s="4" t="s">
        <v>897</v>
      </c>
      <c r="D205" s="1" t="s">
        <v>898</v>
      </c>
      <c r="E205" s="1" t="s">
        <v>899</v>
      </c>
      <c r="F205" s="4" t="s">
        <v>16</v>
      </c>
      <c r="G205" s="1" t="s">
        <v>17</v>
      </c>
      <c r="H205" s="1" t="s">
        <v>18</v>
      </c>
      <c r="I205" s="1" t="s">
        <v>19</v>
      </c>
      <c r="J205" s="1" t="s">
        <v>900</v>
      </c>
      <c r="K205" s="1" t="s">
        <v>21</v>
      </c>
      <c r="L205" s="2" t="str">
        <f>HYPERLINK("https://files.afu.se/Downloads/Transcripts/Paracast%20(Gene%20Steinberg)/2017 09 03 - The Official Paracast Channel - The Paracast  December 30, 2012 — Don Ecker_TikyxdJ0HN8 - transcript (automated).pdf","Transcript Link")</f>
        <v>Transcript Link</v>
      </c>
    </row>
    <row r="206" ht="195" spans="1:12">
      <c r="A206" s="1" t="s">
        <v>868</v>
      </c>
      <c r="B206" s="1" t="s">
        <v>12</v>
      </c>
      <c r="C206" s="4" t="s">
        <v>901</v>
      </c>
      <c r="D206" s="1" t="s">
        <v>902</v>
      </c>
      <c r="E206" s="1" t="s">
        <v>903</v>
      </c>
      <c r="F206" s="4" t="s">
        <v>16</v>
      </c>
      <c r="G206" s="1" t="s">
        <v>17</v>
      </c>
      <c r="H206" s="1" t="s">
        <v>18</v>
      </c>
      <c r="I206" s="1" t="s">
        <v>19</v>
      </c>
      <c r="J206" s="1" t="s">
        <v>904</v>
      </c>
      <c r="K206" s="1" t="s">
        <v>21</v>
      </c>
      <c r="L206" s="2" t="str">
        <f>HYPERLINK("https://files.afu.se/Downloads/Transcripts/Paracast%20(Gene%20Steinberg)/2017 09 03 - The Official Paracast Channel - The Paracast  January 13, 2013 — Raymond B. Palmer and Tim “Mr. UFO” Beckley_Ex1KBL4BEk8 - transcript (automated).pdf","Transcript Link")</f>
        <v>Transcript Link</v>
      </c>
    </row>
    <row r="207" ht="240" spans="1:12">
      <c r="A207" s="1" t="s">
        <v>905</v>
      </c>
      <c r="B207" s="1" t="s">
        <v>12</v>
      </c>
      <c r="C207" s="4" t="s">
        <v>906</v>
      </c>
      <c r="D207" s="1" t="s">
        <v>907</v>
      </c>
      <c r="E207" s="1" t="s">
        <v>908</v>
      </c>
      <c r="F207" s="4" t="s">
        <v>16</v>
      </c>
      <c r="G207" s="1" t="s">
        <v>17</v>
      </c>
      <c r="H207" s="1" t="s">
        <v>18</v>
      </c>
      <c r="I207" s="1" t="s">
        <v>19</v>
      </c>
      <c r="J207" s="1" t="s">
        <v>909</v>
      </c>
      <c r="K207" s="1" t="s">
        <v>21</v>
      </c>
      <c r="L207" s="2" t="str">
        <f>HYPERLINK("https://files.afu.se/Downloads/Transcripts/Paracast%20(Gene%20Steinberg)/2017 09 02 - The Official Paracast Channel - The Paracast  January 20, 2013 — Werner Bock_cx4XuVbiiRw - transcript (automated).pdf","Transcript Link")</f>
        <v>Transcript Link</v>
      </c>
    </row>
    <row r="208" ht="150" spans="1:12">
      <c r="A208" s="1" t="s">
        <v>905</v>
      </c>
      <c r="B208" s="1" t="s">
        <v>12</v>
      </c>
      <c r="C208" s="4" t="s">
        <v>910</v>
      </c>
      <c r="D208" s="1" t="s">
        <v>911</v>
      </c>
      <c r="E208" s="1" t="s">
        <v>912</v>
      </c>
      <c r="F208" s="4" t="s">
        <v>16</v>
      </c>
      <c r="G208" s="1" t="s">
        <v>17</v>
      </c>
      <c r="H208" s="1" t="s">
        <v>18</v>
      </c>
      <c r="I208" s="1" t="s">
        <v>19</v>
      </c>
      <c r="J208" s="1" t="s">
        <v>913</v>
      </c>
      <c r="K208" s="1" t="s">
        <v>21</v>
      </c>
      <c r="L208" s="2" t="str">
        <f>HYPERLINK("https://files.afu.se/Downloads/Transcripts/Paracast%20(Gene%20Steinberg)/2017 09 02 - The Official Paracast Channel - The Paracast  February 3, 2013 — Kenneth F. Thomas_MLvxSTQFOds - transcript (automated).pdf","Transcript Link")</f>
        <v>Transcript Link</v>
      </c>
    </row>
    <row r="209" ht="195" spans="1:12">
      <c r="A209" s="1" t="s">
        <v>905</v>
      </c>
      <c r="B209" s="1" t="s">
        <v>12</v>
      </c>
      <c r="C209" s="4" t="s">
        <v>914</v>
      </c>
      <c r="D209" s="1" t="s">
        <v>915</v>
      </c>
      <c r="E209" s="1" t="s">
        <v>916</v>
      </c>
      <c r="F209" s="4" t="s">
        <v>16</v>
      </c>
      <c r="G209" s="1" t="s">
        <v>17</v>
      </c>
      <c r="H209" s="1" t="s">
        <v>18</v>
      </c>
      <c r="I209" s="1" t="s">
        <v>19</v>
      </c>
      <c r="J209" s="1" t="s">
        <v>917</v>
      </c>
      <c r="K209" s="1" t="s">
        <v>21</v>
      </c>
      <c r="L209" s="2" t="str">
        <f>HYPERLINK("https://files.afu.se/Downloads/Transcripts/Paracast%20(Gene%20Steinberg)/2017 09 02 - The Official Paracast Channel - The Paracast  February 10, 2013 — Richard Smoley__aNcCv2rOv8 - transcript (automated).pdf","Transcript Link")</f>
        <v>Transcript Link</v>
      </c>
    </row>
    <row r="210" ht="165" spans="1:12">
      <c r="A210" s="1" t="s">
        <v>905</v>
      </c>
      <c r="B210" s="1" t="s">
        <v>12</v>
      </c>
      <c r="C210" s="4" t="s">
        <v>918</v>
      </c>
      <c r="D210" s="1" t="s">
        <v>919</v>
      </c>
      <c r="E210" s="1" t="s">
        <v>920</v>
      </c>
      <c r="F210" s="4" t="s">
        <v>16</v>
      </c>
      <c r="G210" s="1" t="s">
        <v>17</v>
      </c>
      <c r="H210" s="1" t="s">
        <v>18</v>
      </c>
      <c r="I210" s="1" t="s">
        <v>19</v>
      </c>
      <c r="J210" s="1" t="s">
        <v>921</v>
      </c>
      <c r="K210" s="1" t="s">
        <v>21</v>
      </c>
      <c r="L210" s="2" t="str">
        <f>HYPERLINK("https://files.afu.se/Downloads/Transcripts/Paracast%20(Gene%20Steinberg)/2017 09 02 - The Official Paracast Channel - The Paracast  February 17, 2013 — Stan Gordon_ipfAL4Wu7gw - transcript (automated).pdf","Transcript Link")</f>
        <v>Transcript Link</v>
      </c>
    </row>
    <row r="211" ht="180" spans="1:12">
      <c r="A211" s="1" t="s">
        <v>905</v>
      </c>
      <c r="B211" s="1" t="s">
        <v>12</v>
      </c>
      <c r="C211" s="4" t="s">
        <v>922</v>
      </c>
      <c r="D211" s="1" t="s">
        <v>923</v>
      </c>
      <c r="E211" s="1" t="s">
        <v>924</v>
      </c>
      <c r="F211" s="4" t="s">
        <v>16</v>
      </c>
      <c r="G211" s="1" t="s">
        <v>17</v>
      </c>
      <c r="H211" s="1" t="s">
        <v>18</v>
      </c>
      <c r="I211" s="1" t="s">
        <v>19</v>
      </c>
      <c r="J211" s="1" t="s">
        <v>925</v>
      </c>
      <c r="K211" s="1" t="s">
        <v>21</v>
      </c>
      <c r="L211" s="2" t="str">
        <f>HYPERLINK("https://files.afu.se/Downloads/Transcripts/Paracast%20(Gene%20Steinberg)/2017 09 02 - The Official Paracast Channel - The Paracast  February 24, 2013 — Ardy Sixkiller Clarke_L4jl_YzFmFI - transcript (automated).pdf","Transcript Link")</f>
        <v>Transcript Link</v>
      </c>
    </row>
    <row r="212" ht="150" spans="1:12">
      <c r="A212" s="1" t="s">
        <v>905</v>
      </c>
      <c r="B212" s="1" t="s">
        <v>12</v>
      </c>
      <c r="C212" s="4" t="s">
        <v>926</v>
      </c>
      <c r="D212" s="1" t="s">
        <v>927</v>
      </c>
      <c r="E212" s="1" t="s">
        <v>928</v>
      </c>
      <c r="F212" s="4" t="s">
        <v>16</v>
      </c>
      <c r="G212" s="1" t="s">
        <v>17</v>
      </c>
      <c r="H212" s="1" t="s">
        <v>18</v>
      </c>
      <c r="I212" s="1" t="s">
        <v>19</v>
      </c>
      <c r="J212" s="1" t="s">
        <v>929</v>
      </c>
      <c r="K212" s="1" t="s">
        <v>21</v>
      </c>
      <c r="L212" s="2" t="str">
        <f>HYPERLINK("https://files.afu.se/Downloads/Transcripts/Paracast%20(Gene%20Steinberg)/2017 09 02 - The Official Paracast Channel - The Paracast  March 3, 2013 — John Greenewald, Jr._66YWFa7uMsk - transcript (automated).pdf","Transcript Link")</f>
        <v>Transcript Link</v>
      </c>
    </row>
    <row r="213" ht="150" spans="1:12">
      <c r="A213" s="1" t="s">
        <v>905</v>
      </c>
      <c r="B213" s="1" t="s">
        <v>12</v>
      </c>
      <c r="C213" s="4" t="s">
        <v>930</v>
      </c>
      <c r="D213" s="1" t="s">
        <v>931</v>
      </c>
      <c r="E213" s="1" t="s">
        <v>932</v>
      </c>
      <c r="F213" s="4" t="s">
        <v>16</v>
      </c>
      <c r="G213" s="1" t="s">
        <v>17</v>
      </c>
      <c r="H213" s="1" t="s">
        <v>18</v>
      </c>
      <c r="I213" s="1" t="s">
        <v>19</v>
      </c>
      <c r="J213" s="1" t="s">
        <v>933</v>
      </c>
      <c r="K213" s="1" t="s">
        <v>21</v>
      </c>
      <c r="L213" s="2" t="str">
        <f>HYPERLINK("https://files.afu.se/Downloads/Transcripts/Paracast%20(Gene%20Steinberg)/2017 09 02 - The Official Paracast Channel - The Paracast  March 10, 2013 — Dr. Russell Targ_kwz9Qdc--2M - transcript (automated).pdf","Transcript Link")</f>
        <v>Transcript Link</v>
      </c>
    </row>
    <row r="214" ht="180" spans="1:12">
      <c r="A214" s="1" t="s">
        <v>905</v>
      </c>
      <c r="B214" s="1" t="s">
        <v>12</v>
      </c>
      <c r="C214" s="4" t="s">
        <v>934</v>
      </c>
      <c r="D214" s="1" t="s">
        <v>935</v>
      </c>
      <c r="E214" s="1" t="s">
        <v>936</v>
      </c>
      <c r="F214" s="4" t="s">
        <v>16</v>
      </c>
      <c r="G214" s="1" t="s">
        <v>17</v>
      </c>
      <c r="H214" s="1" t="s">
        <v>18</v>
      </c>
      <c r="I214" s="1" t="s">
        <v>19</v>
      </c>
      <c r="J214" s="1" t="s">
        <v>937</v>
      </c>
      <c r="K214" s="1" t="s">
        <v>21</v>
      </c>
      <c r="L214" s="2" t="str">
        <f>HYPERLINK("https://files.afu.se/Downloads/Transcripts/Paracast%20(Gene%20Steinberg)/2017 09 02 - The Official Paracast Channel - The Paracast  March 17, 2013 — Rosemary Ellen Guiley_cUE23E6Wc3Q - transcript (automated).pdf","Transcript Link")</f>
        <v>Transcript Link</v>
      </c>
    </row>
    <row r="215" ht="150" spans="1:12">
      <c r="A215" s="1" t="s">
        <v>905</v>
      </c>
      <c r="B215" s="1" t="s">
        <v>12</v>
      </c>
      <c r="C215" s="4" t="s">
        <v>938</v>
      </c>
      <c r="D215" s="1" t="s">
        <v>939</v>
      </c>
      <c r="E215" s="1" t="s">
        <v>940</v>
      </c>
      <c r="F215" s="4" t="s">
        <v>16</v>
      </c>
      <c r="G215" s="1" t="s">
        <v>17</v>
      </c>
      <c r="H215" s="1" t="s">
        <v>18</v>
      </c>
      <c r="I215" s="1" t="s">
        <v>19</v>
      </c>
      <c r="J215" s="1" t="s">
        <v>941</v>
      </c>
      <c r="K215" s="1" t="s">
        <v>21</v>
      </c>
      <c r="L215" s="2" t="str">
        <f>HYPERLINK("https://files.afu.se/Downloads/Transcripts/Paracast%20(Gene%20Steinberg)/2017 09 02 - The Official Paracast Channel - The Paracast  March 24, 2013 — Grant Cameron_CmLkTUpskVQ - transcript (automated).pdf","Transcript Link")</f>
        <v>Transcript Link</v>
      </c>
    </row>
    <row r="216" ht="135" spans="1:12">
      <c r="A216" s="1" t="s">
        <v>942</v>
      </c>
      <c r="B216" s="1" t="s">
        <v>12</v>
      </c>
      <c r="C216" s="4" t="s">
        <v>943</v>
      </c>
      <c r="D216" s="1" t="s">
        <v>944</v>
      </c>
      <c r="E216" s="1" t="s">
        <v>945</v>
      </c>
      <c r="F216" s="4" t="s">
        <v>16</v>
      </c>
      <c r="G216" s="1" t="s">
        <v>17</v>
      </c>
      <c r="H216" s="1" t="s">
        <v>18</v>
      </c>
      <c r="I216" s="1" t="s">
        <v>19</v>
      </c>
      <c r="J216" s="1" t="s">
        <v>946</v>
      </c>
      <c r="K216" s="1" t="s">
        <v>21</v>
      </c>
      <c r="L216" s="2" t="str">
        <f>HYPERLINK("https://files.afu.se/Downloads/Transcripts/Paracast%20(Gene%20Steinberg)/2017 09 01 - The Official Paracast Channel - The Paracast  March 31, 2013 — Dr. Roger Leir_Z4JzuJMQaSU - transcript (automated).pdf","Transcript Link")</f>
        <v>Transcript Link</v>
      </c>
    </row>
    <row r="217" ht="135" spans="1:12">
      <c r="A217" s="1" t="s">
        <v>942</v>
      </c>
      <c r="B217" s="1" t="s">
        <v>12</v>
      </c>
      <c r="C217" s="4" t="s">
        <v>947</v>
      </c>
      <c r="D217" s="1" t="s">
        <v>948</v>
      </c>
      <c r="E217" s="1" t="s">
        <v>949</v>
      </c>
      <c r="F217" s="4" t="s">
        <v>16</v>
      </c>
      <c r="G217" s="1" t="s">
        <v>17</v>
      </c>
      <c r="H217" s="1" t="s">
        <v>18</v>
      </c>
      <c r="I217" s="1" t="s">
        <v>19</v>
      </c>
      <c r="J217" s="1" t="s">
        <v>950</v>
      </c>
      <c r="K217" s="1" t="s">
        <v>21</v>
      </c>
      <c r="L217" s="2" t="str">
        <f>HYPERLINK("https://files.afu.se/Downloads/Transcripts/Paracast%20(Gene%20Steinberg)/2017 09 01 - The Official Paracast Channel - The Paracast  April 7, 2013 — Don Ecker_tSiSMgFoHW8 - transcript (automated).pdf","Transcript Link")</f>
        <v>Transcript Link</v>
      </c>
    </row>
    <row r="218" ht="180" spans="1:12">
      <c r="A218" s="1" t="s">
        <v>942</v>
      </c>
      <c r="B218" s="1" t="s">
        <v>12</v>
      </c>
      <c r="C218" s="4" t="s">
        <v>951</v>
      </c>
      <c r="D218" s="1" t="s">
        <v>952</v>
      </c>
      <c r="E218" s="1" t="s">
        <v>953</v>
      </c>
      <c r="F218" s="4" t="s">
        <v>16</v>
      </c>
      <c r="G218" s="1" t="s">
        <v>17</v>
      </c>
      <c r="H218" s="1" t="s">
        <v>18</v>
      </c>
      <c r="I218" s="1" t="s">
        <v>19</v>
      </c>
      <c r="J218" s="1" t="s">
        <v>954</v>
      </c>
      <c r="K218" s="1" t="s">
        <v>21</v>
      </c>
      <c r="L218" s="2" t="str">
        <f>HYPERLINK("https://files.afu.se/Downloads/Transcripts/Paracast%20(Gene%20Steinberg)/2017 09 01 - The Official Paracast Channel - The Paracast  April 14, 2013 — George Knapp_fAs2cbQAeTE - transcript (automated).pdf","Transcript Link")</f>
        <v>Transcript Link</v>
      </c>
    </row>
    <row r="219" ht="165" spans="1:12">
      <c r="A219" s="1" t="s">
        <v>942</v>
      </c>
      <c r="B219" s="1" t="s">
        <v>12</v>
      </c>
      <c r="C219" s="4" t="s">
        <v>955</v>
      </c>
      <c r="D219" s="1" t="s">
        <v>956</v>
      </c>
      <c r="E219" s="1" t="s">
        <v>957</v>
      </c>
      <c r="F219" s="4" t="s">
        <v>16</v>
      </c>
      <c r="G219" s="1" t="s">
        <v>17</v>
      </c>
      <c r="H219" s="1" t="s">
        <v>18</v>
      </c>
      <c r="I219" s="1" t="s">
        <v>19</v>
      </c>
      <c r="J219" s="1" t="s">
        <v>958</v>
      </c>
      <c r="K219" s="1" t="s">
        <v>21</v>
      </c>
      <c r="L219" s="2" t="str">
        <f>HYPERLINK("https://files.afu.se/Downloads/Transcripts/Paracast%20(Gene%20Steinberg)/2017 09 01 - The Official Paracast Channel - The Paracast  April 21, 2013 — Blake Cousins_GbHEwtdEayE - transcript (automated).pdf","Transcript Link")</f>
        <v>Transcript Link</v>
      </c>
    </row>
    <row r="220" ht="180" spans="1:12">
      <c r="A220" s="1" t="s">
        <v>942</v>
      </c>
      <c r="B220" s="1" t="s">
        <v>12</v>
      </c>
      <c r="C220" s="4" t="s">
        <v>959</v>
      </c>
      <c r="D220" s="1" t="s">
        <v>960</v>
      </c>
      <c r="E220" s="1" t="s">
        <v>961</v>
      </c>
      <c r="F220" s="4" t="s">
        <v>16</v>
      </c>
      <c r="G220" s="1" t="s">
        <v>17</v>
      </c>
      <c r="H220" s="1" t="s">
        <v>18</v>
      </c>
      <c r="I220" s="1" t="s">
        <v>19</v>
      </c>
      <c r="J220" s="1" t="s">
        <v>962</v>
      </c>
      <c r="K220" s="1" t="s">
        <v>21</v>
      </c>
      <c r="L220" s="2" t="str">
        <f>HYPERLINK("https://files.afu.se/Downloads/Transcripts/Paracast%20(Gene%20Steinberg)/2017 09 01 - The Official Paracast Channel - The Paracast  April 28, 2013 — Gene and Chris Talk Shop_y4jiKcfeZEg - transcript (automated).pdf","Transcript Link")</f>
        <v>Transcript Link</v>
      </c>
    </row>
    <row r="221" ht="180" spans="1:12">
      <c r="A221" s="1" t="s">
        <v>942</v>
      </c>
      <c r="B221" s="1" t="s">
        <v>12</v>
      </c>
      <c r="C221" s="4" t="s">
        <v>963</v>
      </c>
      <c r="D221" s="1" t="s">
        <v>964</v>
      </c>
      <c r="E221" s="1" t="s">
        <v>965</v>
      </c>
      <c r="F221" s="4" t="s">
        <v>16</v>
      </c>
      <c r="G221" s="1" t="s">
        <v>17</v>
      </c>
      <c r="H221" s="1" t="s">
        <v>18</v>
      </c>
      <c r="I221" s="1" t="s">
        <v>19</v>
      </c>
      <c r="J221" s="1" t="s">
        <v>966</v>
      </c>
      <c r="K221" s="1" t="s">
        <v>21</v>
      </c>
      <c r="L221" s="2" t="str">
        <f>HYPERLINK("https://files.afu.se/Downloads/Transcripts/Paracast%20(Gene%20Steinberg)/2017 09 01 - The Official Paracast Channel - The Paracast  May 5, 2013 — Gene and Chris Cover the Citizen Hearing on Disclosure_6ev-pPnVF9I - transcript (automated).pdf","Transcript Link")</f>
        <v>Transcript Link</v>
      </c>
    </row>
    <row r="222" ht="150" spans="1:12">
      <c r="A222" s="1" t="s">
        <v>942</v>
      </c>
      <c r="B222" s="1" t="s">
        <v>12</v>
      </c>
      <c r="C222" s="4" t="s">
        <v>967</v>
      </c>
      <c r="D222" s="1" t="s">
        <v>968</v>
      </c>
      <c r="E222" s="1" t="s">
        <v>969</v>
      </c>
      <c r="F222" s="4" t="s">
        <v>16</v>
      </c>
      <c r="G222" s="1" t="s">
        <v>17</v>
      </c>
      <c r="H222" s="1" t="s">
        <v>18</v>
      </c>
      <c r="I222" s="1" t="s">
        <v>19</v>
      </c>
      <c r="J222" s="1" t="s">
        <v>970</v>
      </c>
      <c r="K222" s="1" t="s">
        <v>21</v>
      </c>
      <c r="L222" s="2" t="str">
        <f>HYPERLINK("https://files.afu.se/Downloads/Transcripts/Paracast%20(Gene%20Steinberg)/2017 09 01 - The Official Paracast Channel - The Paracast  May 12, 2013 — Peter Davenport_qUudztRFqAU - transcript (automated).pdf","Transcript Link")</f>
        <v>Transcript Link</v>
      </c>
    </row>
    <row r="223" ht="165" spans="1:12">
      <c r="A223" s="1" t="s">
        <v>942</v>
      </c>
      <c r="B223" s="1" t="s">
        <v>12</v>
      </c>
      <c r="C223" s="4" t="s">
        <v>971</v>
      </c>
      <c r="D223" s="1" t="s">
        <v>972</v>
      </c>
      <c r="E223" s="1" t="s">
        <v>973</v>
      </c>
      <c r="F223" s="4" t="s">
        <v>16</v>
      </c>
      <c r="G223" s="1" t="s">
        <v>17</v>
      </c>
      <c r="H223" s="1" t="s">
        <v>18</v>
      </c>
      <c r="I223" s="1" t="s">
        <v>19</v>
      </c>
      <c r="J223" s="1" t="s">
        <v>974</v>
      </c>
      <c r="K223" s="1" t="s">
        <v>21</v>
      </c>
      <c r="L223" s="2" t="str">
        <f>HYPERLINK("https://files.afu.se/Downloads/Transcripts/Paracast%20(Gene%20Steinberg)/2017 09 01 - The Official Paracast Channel - The Paracast  May 19, 2013 — Robert Hastings with Goggs Mackay_1ylBbfVvlyY - transcript (automated).pdf","Transcript Link")</f>
        <v>Transcript Link</v>
      </c>
    </row>
    <row r="224" ht="165" spans="1:12">
      <c r="A224" s="1" t="s">
        <v>942</v>
      </c>
      <c r="B224" s="1" t="s">
        <v>12</v>
      </c>
      <c r="C224" s="4" t="s">
        <v>975</v>
      </c>
      <c r="D224" s="1" t="s">
        <v>976</v>
      </c>
      <c r="E224" s="1" t="s">
        <v>977</v>
      </c>
      <c r="F224" s="4" t="s">
        <v>16</v>
      </c>
      <c r="G224" s="1" t="s">
        <v>17</v>
      </c>
      <c r="H224" s="1" t="s">
        <v>18</v>
      </c>
      <c r="I224" s="1" t="s">
        <v>19</v>
      </c>
      <c r="J224" s="1" t="s">
        <v>978</v>
      </c>
      <c r="K224" s="1" t="s">
        <v>21</v>
      </c>
      <c r="L224" s="2" t="str">
        <f>HYPERLINK("https://files.afu.se/Downloads/Transcripts/Paracast%20(Gene%20Steinberg)/2017 09 01 - The Official Paracast Channel - The Paracast  May 26, 2013 — Leslie Kean and Col. Charles Halt_1kvu9OhhYr0 - transcript (automated).pdf","Transcript Link")</f>
        <v>Transcript Link</v>
      </c>
    </row>
    <row r="225" ht="195" spans="1:12">
      <c r="A225" s="1" t="s">
        <v>942</v>
      </c>
      <c r="B225" s="1" t="s">
        <v>12</v>
      </c>
      <c r="C225" s="4" t="s">
        <v>979</v>
      </c>
      <c r="D225" s="1" t="s">
        <v>980</v>
      </c>
      <c r="E225" s="1" t="s">
        <v>981</v>
      </c>
      <c r="F225" s="4" t="s">
        <v>16</v>
      </c>
      <c r="G225" s="1" t="s">
        <v>17</v>
      </c>
      <c r="H225" s="1" t="s">
        <v>18</v>
      </c>
      <c r="I225" s="1" t="s">
        <v>19</v>
      </c>
      <c r="J225" s="1" t="s">
        <v>982</v>
      </c>
      <c r="K225" s="1" t="s">
        <v>21</v>
      </c>
      <c r="L225" s="2" t="str">
        <f>HYPERLINK("https://files.afu.se/Downloads/Transcripts/Paracast%20(Gene%20Steinberg)/2017 09 01 - The Official Paracast Channel - The Paracast  June 2, 2013 — Kathleen Marden and Denise Stoner_V2pOSvvPZC0 - transcript (automated).pdf","Transcript Link")</f>
        <v>Transcript Link</v>
      </c>
    </row>
    <row r="226" ht="180" spans="1:12">
      <c r="A226" s="1" t="s">
        <v>983</v>
      </c>
      <c r="B226" s="1" t="s">
        <v>12</v>
      </c>
      <c r="C226" s="4" t="s">
        <v>984</v>
      </c>
      <c r="D226" s="1" t="s">
        <v>985</v>
      </c>
      <c r="E226" s="1" t="s">
        <v>986</v>
      </c>
      <c r="F226" s="4" t="s">
        <v>16</v>
      </c>
      <c r="G226" s="1" t="s">
        <v>17</v>
      </c>
      <c r="H226" s="1" t="s">
        <v>18</v>
      </c>
      <c r="I226" s="1" t="s">
        <v>19</v>
      </c>
      <c r="J226" s="1" t="s">
        <v>987</v>
      </c>
      <c r="K226" s="1" t="s">
        <v>21</v>
      </c>
      <c r="L226" s="2" t="str">
        <f>HYPERLINK("https://files.afu.se/Downloads/Transcripts/Paracast%20(Gene%20Steinberg)/2017 08 31 - The Official Paracast Channel - The Paracast  June 9, 2013 — Gary Haseltine_YWiOQ2sPUQI - transcript (automated).pdf","Transcript Link")</f>
        <v>Transcript Link</v>
      </c>
    </row>
    <row r="227" ht="165" spans="1:12">
      <c r="A227" s="1" t="s">
        <v>983</v>
      </c>
      <c r="B227" s="1" t="s">
        <v>12</v>
      </c>
      <c r="C227" s="4" t="s">
        <v>988</v>
      </c>
      <c r="D227" s="1" t="s">
        <v>989</v>
      </c>
      <c r="E227" s="1" t="s">
        <v>990</v>
      </c>
      <c r="F227" s="4" t="s">
        <v>16</v>
      </c>
      <c r="G227" s="1" t="s">
        <v>17</v>
      </c>
      <c r="H227" s="1" t="s">
        <v>18</v>
      </c>
      <c r="I227" s="1" t="s">
        <v>19</v>
      </c>
      <c r="J227" s="1" t="s">
        <v>991</v>
      </c>
      <c r="K227" s="1" t="s">
        <v>21</v>
      </c>
      <c r="L227" s="2" t="str">
        <f>HYPERLINK("https://files.afu.se/Downloads/Transcripts/Paracast%20(Gene%20Steinberg)/2017 08 31 - The Official Paracast Channel - The Paracast  June 16, 2013 — Nick Redfern_b2FA2FLfVqc - transcript (automated).pdf","Transcript Link")</f>
        <v>Transcript Link</v>
      </c>
    </row>
    <row r="228" ht="165" spans="1:12">
      <c r="A228" s="1" t="s">
        <v>983</v>
      </c>
      <c r="B228" s="1" t="s">
        <v>12</v>
      </c>
      <c r="C228" s="4" t="s">
        <v>992</v>
      </c>
      <c r="D228" s="1" t="s">
        <v>993</v>
      </c>
      <c r="E228" s="1" t="s">
        <v>994</v>
      </c>
      <c r="F228" s="4" t="s">
        <v>16</v>
      </c>
      <c r="G228" s="1" t="s">
        <v>17</v>
      </c>
      <c r="H228" s="1" t="s">
        <v>18</v>
      </c>
      <c r="I228" s="1" t="s">
        <v>19</v>
      </c>
      <c r="J228" s="1" t="s">
        <v>995</v>
      </c>
      <c r="K228" s="1" t="s">
        <v>21</v>
      </c>
      <c r="L228" s="2" t="str">
        <f>HYPERLINK("https://files.afu.se/Downloads/Transcripts/Paracast%20(Gene%20Steinberg)/2017 08 31 - The Official Paracast Channel - The Paracast  June 23, 2013 — Ron James_CKZZnPiGRug - transcript (automated).pdf","Transcript Link")</f>
        <v>Transcript Link</v>
      </c>
    </row>
    <row r="229" ht="180" spans="1:12">
      <c r="A229" s="1" t="s">
        <v>996</v>
      </c>
      <c r="B229" s="1" t="s">
        <v>12</v>
      </c>
      <c r="C229" s="4" t="s">
        <v>997</v>
      </c>
      <c r="D229" s="1" t="s">
        <v>998</v>
      </c>
      <c r="E229" s="1" t="s">
        <v>999</v>
      </c>
      <c r="F229" s="4" t="s">
        <v>16</v>
      </c>
      <c r="G229" s="1" t="s">
        <v>17</v>
      </c>
      <c r="H229" s="1" t="s">
        <v>18</v>
      </c>
      <c r="I229" s="1" t="s">
        <v>19</v>
      </c>
      <c r="J229" s="1" t="s">
        <v>1000</v>
      </c>
      <c r="K229" s="1" t="s">
        <v>21</v>
      </c>
      <c r="L229" s="2" t="str">
        <f>HYPERLINK("https://files.afu.se/Downloads/Transcripts/Paracast%20(Gene%20Steinberg)/2017 08 28 - The Official Paracast Channel - The Paracast  June 30, 2013 — Kevin D. Randle_m8eYYz9CQkE - transcript (automated).pdf","Transcript Link")</f>
        <v>Transcript Link</v>
      </c>
    </row>
    <row r="230" ht="195" spans="1:12">
      <c r="A230" s="1" t="s">
        <v>996</v>
      </c>
      <c r="B230" s="1" t="s">
        <v>12</v>
      </c>
      <c r="C230" s="4" t="s">
        <v>1001</v>
      </c>
      <c r="D230" s="1" t="s">
        <v>1002</v>
      </c>
      <c r="E230" s="1" t="s">
        <v>1003</v>
      </c>
      <c r="F230" s="4" t="s">
        <v>16</v>
      </c>
      <c r="G230" s="1" t="s">
        <v>17</v>
      </c>
      <c r="H230" s="1" t="s">
        <v>18</v>
      </c>
      <c r="I230" s="1" t="s">
        <v>19</v>
      </c>
      <c r="J230" s="1" t="s">
        <v>1004</v>
      </c>
      <c r="K230" s="1" t="s">
        <v>21</v>
      </c>
      <c r="L230" s="2" t="str">
        <f>HYPERLINK("https://files.afu.se/Downloads/Transcripts/Paracast%20(Gene%20Steinberg)/2017 08 28 - The Official Paracast Channel - The Paracast  July 7, 2013 — Richard Toronto and Geneva Hagen_YbAG2356IIU - transcript (automated).pdf","Transcript Link")</f>
        <v>Transcript Link</v>
      </c>
    </row>
    <row r="231" ht="225" spans="1:12">
      <c r="A231" s="1" t="s">
        <v>1005</v>
      </c>
      <c r="B231" s="1" t="s">
        <v>12</v>
      </c>
      <c r="C231" s="4" t="s">
        <v>1006</v>
      </c>
      <c r="D231" s="1" t="s">
        <v>1007</v>
      </c>
      <c r="E231" s="1" t="s">
        <v>1008</v>
      </c>
      <c r="F231" s="4" t="s">
        <v>16</v>
      </c>
      <c r="G231" s="1" t="s">
        <v>17</v>
      </c>
      <c r="H231" s="1" t="s">
        <v>18</v>
      </c>
      <c r="I231" s="1" t="s">
        <v>19</v>
      </c>
      <c r="J231" s="1" t="s">
        <v>1009</v>
      </c>
      <c r="K231" s="1" t="s">
        <v>21</v>
      </c>
      <c r="L231" s="2" t="str">
        <f>HYPERLINK("https://files.afu.se/Downloads/Transcripts/Paracast%20(Gene%20Steinberg)/2017 08 27 - The Official Paracast Channel - The Parcast  August 27, 2017 — Don Ecker with J. Randall Murphy_JBY_4aQJXHE - transcript (automated).pdf","Transcript Link")</f>
        <v>Transcript Link</v>
      </c>
    </row>
    <row r="232" ht="180" spans="1:12">
      <c r="A232" s="1" t="s">
        <v>1005</v>
      </c>
      <c r="B232" s="1" t="s">
        <v>12</v>
      </c>
      <c r="C232" s="4" t="s">
        <v>1010</v>
      </c>
      <c r="D232" s="1" t="s">
        <v>1011</v>
      </c>
      <c r="E232" s="1" t="s">
        <v>1012</v>
      </c>
      <c r="F232" s="4" t="s">
        <v>16</v>
      </c>
      <c r="G232" s="1" t="s">
        <v>17</v>
      </c>
      <c r="H232" s="1" t="s">
        <v>18</v>
      </c>
      <c r="I232" s="1" t="s">
        <v>19</v>
      </c>
      <c r="J232" s="1" t="s">
        <v>1013</v>
      </c>
      <c r="K232" s="1" t="s">
        <v>21</v>
      </c>
      <c r="L232" s="2" t="str">
        <f>HYPERLINK("https://files.afu.se/Downloads/Transcripts/Paracast%20(Gene%20Steinberg)/2017 08 27 - The Official Paracast Channel - The Paracast  July 14, 2013 — Chris Lambright and Curtis L. Collins_yo0O0vq0akI - transcript (automated).pdf","Transcript Link")</f>
        <v>Transcript Link</v>
      </c>
    </row>
    <row r="233" ht="180" spans="1:12">
      <c r="A233" s="1" t="s">
        <v>1005</v>
      </c>
      <c r="B233" s="1" t="s">
        <v>12</v>
      </c>
      <c r="C233" s="4" t="s">
        <v>1014</v>
      </c>
      <c r="D233" s="1" t="s">
        <v>1015</v>
      </c>
      <c r="E233" s="1" t="s">
        <v>1016</v>
      </c>
      <c r="F233" s="4" t="s">
        <v>16</v>
      </c>
      <c r="G233" s="1" t="s">
        <v>17</v>
      </c>
      <c r="H233" s="1" t="s">
        <v>18</v>
      </c>
      <c r="I233" s="1" t="s">
        <v>19</v>
      </c>
      <c r="J233" s="1" t="s">
        <v>1017</v>
      </c>
      <c r="K233" s="1" t="s">
        <v>21</v>
      </c>
      <c r="L233" s="2" t="str">
        <f>HYPERLINK("https://files.afu.se/Downloads/Transcripts/Paracast%20(Gene%20Steinberg)/2017 08 27 - The Official Paracast Channel - The Paracast  July 21, 2013 — Mack Maloney_uF02ySQEmww - transcript (automated).pdf","Transcript Link")</f>
        <v>Transcript Link</v>
      </c>
    </row>
    <row r="234" ht="210" spans="1:12">
      <c r="A234" s="1" t="s">
        <v>1005</v>
      </c>
      <c r="B234" s="1" t="s">
        <v>12</v>
      </c>
      <c r="C234" s="4" t="s">
        <v>1018</v>
      </c>
      <c r="D234" s="1" t="s">
        <v>1019</v>
      </c>
      <c r="E234" s="1" t="s">
        <v>1020</v>
      </c>
      <c r="F234" s="4" t="s">
        <v>16</v>
      </c>
      <c r="G234" s="1" t="s">
        <v>17</v>
      </c>
      <c r="H234" s="1" t="s">
        <v>18</v>
      </c>
      <c r="I234" s="1" t="s">
        <v>19</v>
      </c>
      <c r="J234" s="1" t="s">
        <v>1021</v>
      </c>
      <c r="K234" s="1" t="s">
        <v>21</v>
      </c>
      <c r="L234" s="2" t="str">
        <f>HYPERLINK("https://files.afu.se/Downloads/Transcripts/Paracast%20(Gene%20Steinberg)/2017 08 27 - The Official Paracast Channel - The Paracast  July 28, 2013 — Scott Ramsey and Kevin D. Randle_pfTGAvbtwa0 - transcript (automated).pdf","Transcript Link")</f>
        <v>Transcript Link</v>
      </c>
    </row>
    <row r="235" ht="180" spans="1:12">
      <c r="A235" s="1" t="s">
        <v>1022</v>
      </c>
      <c r="B235" s="1" t="s">
        <v>12</v>
      </c>
      <c r="C235" s="4" t="s">
        <v>1023</v>
      </c>
      <c r="D235" s="1" t="s">
        <v>1024</v>
      </c>
      <c r="E235" s="1" t="s">
        <v>1025</v>
      </c>
      <c r="F235" s="4" t="s">
        <v>16</v>
      </c>
      <c r="G235" s="1" t="s">
        <v>17</v>
      </c>
      <c r="H235" s="1" t="s">
        <v>18</v>
      </c>
      <c r="I235" s="1" t="s">
        <v>19</v>
      </c>
      <c r="J235" s="1" t="s">
        <v>1026</v>
      </c>
      <c r="K235" s="1" t="s">
        <v>21</v>
      </c>
      <c r="L235" s="2" t="str">
        <f>HYPERLINK("https://files.afu.se/Downloads/Transcripts/Paracast%20(Gene%20Steinberg)/2017 08 26 - The Official Paracast Channel - The Paracast  August 4, 2013 — Greg Valdez_xMlkPJtdbcQ - transcript (automated).pdf","Transcript Link")</f>
        <v>Transcript Link</v>
      </c>
    </row>
    <row r="236" ht="150" spans="1:12">
      <c r="A236" s="1" t="s">
        <v>1022</v>
      </c>
      <c r="B236" s="1" t="s">
        <v>12</v>
      </c>
      <c r="C236" s="4" t="s">
        <v>1027</v>
      </c>
      <c r="D236" s="1" t="s">
        <v>1028</v>
      </c>
      <c r="E236" s="1" t="s">
        <v>1029</v>
      </c>
      <c r="F236" s="4" t="s">
        <v>16</v>
      </c>
      <c r="G236" s="1" t="s">
        <v>17</v>
      </c>
      <c r="H236" s="1" t="s">
        <v>18</v>
      </c>
      <c r="I236" s="1" t="s">
        <v>19</v>
      </c>
      <c r="J236" s="1" t="s">
        <v>1030</v>
      </c>
      <c r="K236" s="1" t="s">
        <v>21</v>
      </c>
      <c r="L236" s="2" t="str">
        <f>HYPERLINK("https://files.afu.se/Downloads/Transcripts/Paracast%20(Gene%20Steinberg)/2017 08 26 - The Official Paracast Channel - The Paracast  August 11, 2013 — Don Ecker_uqN9nqAL-1c - transcript (automated).pdf","Transcript Link")</f>
        <v>Transcript Link</v>
      </c>
    </row>
    <row r="237" ht="210" spans="1:12">
      <c r="A237" s="1" t="s">
        <v>1022</v>
      </c>
      <c r="B237" s="1" t="s">
        <v>12</v>
      </c>
      <c r="C237" s="4" t="s">
        <v>1031</v>
      </c>
      <c r="D237" s="1" t="s">
        <v>1032</v>
      </c>
      <c r="E237" s="1" t="s">
        <v>1033</v>
      </c>
      <c r="F237" s="4" t="s">
        <v>16</v>
      </c>
      <c r="G237" s="1" t="s">
        <v>17</v>
      </c>
      <c r="H237" s="1" t="s">
        <v>18</v>
      </c>
      <c r="I237" s="1" t="s">
        <v>19</v>
      </c>
      <c r="J237" s="1" t="s">
        <v>1034</v>
      </c>
      <c r="K237" s="1" t="s">
        <v>21</v>
      </c>
      <c r="L237" s="2" t="str">
        <f>HYPERLINK("https://files.afu.se/Downloads/Transcripts/Paracast%20(Gene%20Steinberg)/2017 08 26 - The Official Paracast Channel - The Paracast  August 18, 2013 — James Fox_C2d7ZhMUZH4 - transcript (automated).pdf","Transcript Link")</f>
        <v>Transcript Link</v>
      </c>
    </row>
    <row r="238" ht="195" spans="1:12">
      <c r="A238" s="1" t="s">
        <v>1022</v>
      </c>
      <c r="B238" s="1" t="s">
        <v>12</v>
      </c>
      <c r="C238" s="4" t="s">
        <v>1035</v>
      </c>
      <c r="D238" s="1" t="s">
        <v>1036</v>
      </c>
      <c r="E238" s="1" t="s">
        <v>1037</v>
      </c>
      <c r="F238" s="4" t="s">
        <v>16</v>
      </c>
      <c r="G238" s="1" t="s">
        <v>17</v>
      </c>
      <c r="H238" s="1" t="s">
        <v>18</v>
      </c>
      <c r="I238" s="1" t="s">
        <v>19</v>
      </c>
      <c r="J238" s="1" t="s">
        <v>1038</v>
      </c>
      <c r="K238" s="1" t="s">
        <v>21</v>
      </c>
      <c r="L238" s="2" t="str">
        <f>HYPERLINK("https://files.afu.se/Downloads/Transcripts/Paracast%20(Gene%20Steinberg)/2017 08 26 - The Official Paracast Channel - The Paracast  August 25, 2013 — Chad Lewis_OIviV5j69Hw - transcript (automated).pdf","Transcript Link")</f>
        <v>Transcript Link</v>
      </c>
    </row>
    <row r="239" ht="240" spans="1:12">
      <c r="A239" s="1" t="s">
        <v>1039</v>
      </c>
      <c r="B239" s="1" t="s">
        <v>12</v>
      </c>
      <c r="C239" s="4" t="s">
        <v>1040</v>
      </c>
      <c r="D239" s="1" t="s">
        <v>1041</v>
      </c>
      <c r="E239" s="1" t="s">
        <v>1042</v>
      </c>
      <c r="F239" s="4" t="s">
        <v>16</v>
      </c>
      <c r="G239" s="1" t="s">
        <v>17</v>
      </c>
      <c r="H239" s="1" t="s">
        <v>18</v>
      </c>
      <c r="I239" s="1" t="s">
        <v>19</v>
      </c>
      <c r="J239" s="1" t="s">
        <v>1043</v>
      </c>
      <c r="K239" s="1" t="s">
        <v>21</v>
      </c>
      <c r="L239" s="2" t="str">
        <f>HYPERLINK("https://files.afu.se/Downloads/Transcripts/Paracast%20(Gene%20Steinberg)/2017 08 25 - The Official Paracast Channel - The Paracast  September 1, 2013 — Walter Bosley_vdFPz1DIFOU - transcript (automated).pdf","Transcript Link")</f>
        <v>Transcript Link</v>
      </c>
    </row>
    <row r="240" ht="225" spans="1:12">
      <c r="A240" s="1" t="s">
        <v>1039</v>
      </c>
      <c r="B240" s="1" t="s">
        <v>12</v>
      </c>
      <c r="C240" s="4" t="s">
        <v>1044</v>
      </c>
      <c r="D240" s="1" t="s">
        <v>1045</v>
      </c>
      <c r="E240" s="1" t="s">
        <v>1046</v>
      </c>
      <c r="F240" s="4" t="s">
        <v>16</v>
      </c>
      <c r="G240" s="1" t="s">
        <v>17</v>
      </c>
      <c r="H240" s="1" t="s">
        <v>18</v>
      </c>
      <c r="I240" s="1" t="s">
        <v>19</v>
      </c>
      <c r="J240" s="1" t="s">
        <v>1047</v>
      </c>
      <c r="K240" s="1" t="s">
        <v>21</v>
      </c>
      <c r="L240" s="2" t="str">
        <f>HYPERLINK("https://files.afu.se/Downloads/Transcripts/Paracast%20(Gene%20Steinberg)/2017 08 25 - The Official Paracast Channel - The Paracast  September 8, 2013 — Micah A. Hanks and Scott Alan Roberts_8d6yiTmzI74 - transcript (automated).pdf","Transcript Link")</f>
        <v>Transcript Link</v>
      </c>
    </row>
    <row r="241" ht="165" spans="1:12">
      <c r="A241" s="1" t="s">
        <v>1039</v>
      </c>
      <c r="B241" s="1" t="s">
        <v>12</v>
      </c>
      <c r="C241" s="4" t="s">
        <v>1048</v>
      </c>
      <c r="D241" s="1" t="s">
        <v>1049</v>
      </c>
      <c r="E241" s="1" t="s">
        <v>1050</v>
      </c>
      <c r="F241" s="4" t="s">
        <v>16</v>
      </c>
      <c r="G241" s="1" t="s">
        <v>17</v>
      </c>
      <c r="H241" s="1" t="s">
        <v>18</v>
      </c>
      <c r="I241" s="1" t="s">
        <v>19</v>
      </c>
      <c r="J241" s="1" t="s">
        <v>1051</v>
      </c>
      <c r="K241" s="1" t="s">
        <v>21</v>
      </c>
      <c r="L241" s="2" t="str">
        <f>HYPERLINK("https://files.afu.se/Downloads/Transcripts/Paracast%20(Gene%20Steinberg)/2017 08 25 - The Official Paracast Channel - The Paracast  September 15, 2013 — Jan Harzan_HezaTUNCOnw - transcript (automated).pdf","Transcript Link")</f>
        <v>Transcript Link</v>
      </c>
    </row>
    <row r="242" ht="165" spans="1:12">
      <c r="A242" s="1" t="s">
        <v>1052</v>
      </c>
      <c r="B242" s="1" t="s">
        <v>12</v>
      </c>
      <c r="C242" s="4" t="s">
        <v>1053</v>
      </c>
      <c r="D242" s="1" t="s">
        <v>1054</v>
      </c>
      <c r="E242" s="1" t="s">
        <v>1055</v>
      </c>
      <c r="F242" s="4" t="s">
        <v>16</v>
      </c>
      <c r="G242" s="1" t="s">
        <v>17</v>
      </c>
      <c r="H242" s="1" t="s">
        <v>18</v>
      </c>
      <c r="I242" s="1" t="s">
        <v>19</v>
      </c>
      <c r="J242" s="1" t="s">
        <v>1056</v>
      </c>
      <c r="K242" s="1" t="s">
        <v>21</v>
      </c>
      <c r="L242" s="2" t="str">
        <f>HYPERLINK("https://files.afu.se/Downloads/Transcripts/Paracast%20(Gene%20Steinberg)/2017 08 24 - The Official Paracast Channel - The Paracast  September 22, 2013 — Donald R. Schmitt_3wzV22mOggU - transcript (automated).pdf","Transcript Link")</f>
        <v>Transcript Link</v>
      </c>
    </row>
    <row r="243" ht="210" spans="1:12">
      <c r="A243" s="1" t="s">
        <v>1052</v>
      </c>
      <c r="B243" s="1" t="s">
        <v>12</v>
      </c>
      <c r="C243" s="4" t="s">
        <v>1057</v>
      </c>
      <c r="D243" s="1" t="s">
        <v>1058</v>
      </c>
      <c r="E243" s="1" t="s">
        <v>1059</v>
      </c>
      <c r="F243" s="4" t="s">
        <v>16</v>
      </c>
      <c r="G243" s="1" t="s">
        <v>17</v>
      </c>
      <c r="H243" s="1" t="s">
        <v>18</v>
      </c>
      <c r="I243" s="1" t="s">
        <v>19</v>
      </c>
      <c r="J243" s="1" t="s">
        <v>1060</v>
      </c>
      <c r="K243" s="1" t="s">
        <v>21</v>
      </c>
      <c r="L243" s="2" t="str">
        <f>HYPERLINK("https://files.afu.se/Downloads/Transcripts/Paracast%20(Gene%20Steinberg)/2017 08 24 - The Official Paracast Channel - The Paracast  October 6, 2013 — David Weatherly_SFPOknrXWf8 - transcript (automated).pdf","Transcript Link")</f>
        <v>Transcript Link</v>
      </c>
    </row>
    <row r="244" ht="165" spans="1:12">
      <c r="A244" s="1" t="s">
        <v>1061</v>
      </c>
      <c r="B244" s="1" t="s">
        <v>12</v>
      </c>
      <c r="C244" s="4" t="s">
        <v>1062</v>
      </c>
      <c r="D244" s="1" t="s">
        <v>1063</v>
      </c>
      <c r="E244" s="1" t="s">
        <v>1064</v>
      </c>
      <c r="F244" s="4" t="s">
        <v>16</v>
      </c>
      <c r="G244" s="1" t="s">
        <v>17</v>
      </c>
      <c r="H244" s="1" t="s">
        <v>18</v>
      </c>
      <c r="I244" s="1" t="s">
        <v>19</v>
      </c>
      <c r="J244" s="1" t="s">
        <v>1065</v>
      </c>
      <c r="K244" s="1" t="s">
        <v>21</v>
      </c>
      <c r="L244" s="2" t="str">
        <f>HYPERLINK("https://files.afu.se/Downloads/Transcripts/Paracast%20(Gene%20Steinberg)/2017 08 23 - The Official Paracast Channel - The Paracast  October 13, 2013 — Gene and Chris Talk “Shop”_3S7sl7ZhUcA - transcript (automated).pdf","Transcript Link")</f>
        <v>Transcript Link</v>
      </c>
    </row>
    <row r="245" ht="165" spans="1:12">
      <c r="A245" s="1" t="s">
        <v>1061</v>
      </c>
      <c r="B245" s="1" t="s">
        <v>12</v>
      </c>
      <c r="C245" s="4" t="s">
        <v>1066</v>
      </c>
      <c r="D245" s="1" t="s">
        <v>1067</v>
      </c>
      <c r="E245" s="1" t="s">
        <v>1068</v>
      </c>
      <c r="F245" s="4" t="s">
        <v>16</v>
      </c>
      <c r="G245" s="1" t="s">
        <v>17</v>
      </c>
      <c r="H245" s="1" t="s">
        <v>18</v>
      </c>
      <c r="I245" s="1" t="s">
        <v>19</v>
      </c>
      <c r="J245" s="1" t="s">
        <v>1069</v>
      </c>
      <c r="K245" s="1" t="s">
        <v>21</v>
      </c>
      <c r="L245" s="2" t="str">
        <f>HYPERLINK("https://files.afu.se/Downloads/Transcripts/Paracast%20(Gene%20Steinberg)/2017 08 23 - The Official Paracast Channel - The Paracast  October 20, 2013 — Jerome Clark_xYE81kv9Kt4 - transcript (automated).pdf","Transcript Link")</f>
        <v>Transcript Link</v>
      </c>
    </row>
    <row r="246" ht="165" spans="1:12">
      <c r="A246" s="1" t="s">
        <v>1061</v>
      </c>
      <c r="B246" s="1" t="s">
        <v>12</v>
      </c>
      <c r="C246" s="4" t="s">
        <v>1070</v>
      </c>
      <c r="D246" s="1" t="s">
        <v>1071</v>
      </c>
      <c r="E246" s="1" t="s">
        <v>1072</v>
      </c>
      <c r="F246" s="4" t="s">
        <v>16</v>
      </c>
      <c r="G246" s="1" t="s">
        <v>17</v>
      </c>
      <c r="H246" s="1" t="s">
        <v>18</v>
      </c>
      <c r="I246" s="1" t="s">
        <v>19</v>
      </c>
      <c r="J246" s="1" t="s">
        <v>1073</v>
      </c>
      <c r="K246" s="1" t="s">
        <v>21</v>
      </c>
      <c r="L246" s="2" t="str">
        <f>HYPERLINK("https://files.afu.se/Downloads/Transcripts/Paracast%20(Gene%20Steinberg)/2017 08 23 - The Official Paracast Channel - The Paracast  October 27, 2013 — Nick Redfern_7tMuEkrhUzY - transcript (automated).pdf","Transcript Link")</f>
        <v>Transcript Link</v>
      </c>
    </row>
    <row r="247" ht="195" spans="1:12">
      <c r="A247" s="1" t="s">
        <v>1074</v>
      </c>
      <c r="B247" s="1" t="s">
        <v>12</v>
      </c>
      <c r="C247" s="4" t="s">
        <v>1075</v>
      </c>
      <c r="D247" s="1" t="s">
        <v>1076</v>
      </c>
      <c r="E247" s="1" t="s">
        <v>1077</v>
      </c>
      <c r="F247" s="4" t="s">
        <v>16</v>
      </c>
      <c r="G247" s="1" t="s">
        <v>17</v>
      </c>
      <c r="H247" s="1" t="s">
        <v>18</v>
      </c>
      <c r="I247" s="1" t="s">
        <v>19</v>
      </c>
      <c r="J247" s="1" t="s">
        <v>1078</v>
      </c>
      <c r="K247" s="1" t="s">
        <v>21</v>
      </c>
      <c r="L247" s="2" t="str">
        <f>HYPERLINK("https://files.afu.se/Downloads/Transcripts/Paracast%20(Gene%20Steinberg)/2017 08 22 - The Official Paracast Channel - The Paracast  November 3, 2013 — Bryce Zabel_l_Y9rxacFdw - transcript (automated).pdf","Transcript Link")</f>
        <v>Transcript Link</v>
      </c>
    </row>
    <row r="248" ht="255" spans="1:12">
      <c r="A248" s="1" t="s">
        <v>1074</v>
      </c>
      <c r="B248" s="1" t="s">
        <v>12</v>
      </c>
      <c r="C248" s="4" t="s">
        <v>1079</v>
      </c>
      <c r="D248" s="1" t="s">
        <v>1080</v>
      </c>
      <c r="E248" s="1" t="s">
        <v>1081</v>
      </c>
      <c r="F248" s="4" t="s">
        <v>16</v>
      </c>
      <c r="G248" s="1" t="s">
        <v>17</v>
      </c>
      <c r="H248" s="1" t="s">
        <v>18</v>
      </c>
      <c r="I248" s="1" t="s">
        <v>19</v>
      </c>
      <c r="J248" s="1" t="s">
        <v>1082</v>
      </c>
      <c r="K248" s="1" t="s">
        <v>21</v>
      </c>
      <c r="L248" s="2" t="str">
        <f>HYPERLINK("https://files.afu.se/Downloads/Transcripts/Paracast%20(Gene%20Steinberg)/2017 08 22 - The Official Paracast Channel - The Paracast  November 10, 2013 — Colin Andrews_wsQDrx_2eok - transcript (automated).pdf","Transcript Link")</f>
        <v>Transcript Link</v>
      </c>
    </row>
    <row r="249" ht="210" spans="1:12">
      <c r="A249" s="1" t="s">
        <v>1083</v>
      </c>
      <c r="B249" s="1" t="s">
        <v>12</v>
      </c>
      <c r="C249" s="4" t="s">
        <v>1084</v>
      </c>
      <c r="D249" s="1" t="s">
        <v>1085</v>
      </c>
      <c r="E249" s="1" t="s">
        <v>1086</v>
      </c>
      <c r="F249" s="4" t="s">
        <v>16</v>
      </c>
      <c r="G249" s="1" t="s">
        <v>17</v>
      </c>
      <c r="H249" s="1" t="s">
        <v>18</v>
      </c>
      <c r="I249" s="1" t="s">
        <v>19</v>
      </c>
      <c r="J249" s="1" t="s">
        <v>1087</v>
      </c>
      <c r="K249" s="1" t="s">
        <v>21</v>
      </c>
      <c r="L249" s="2" t="str">
        <f>HYPERLINK("https://files.afu.se/Downloads/Transcripts/Paracast%20(Gene%20Steinberg)/2017 08 21 - The Official Paracast Channel - The Paracast  November 17, 2013 — Brad Steiger_6H05IfChPh4 - transcript (automated).pdf","Transcript Link")</f>
        <v>Transcript Link</v>
      </c>
    </row>
    <row r="250" ht="210" spans="1:12">
      <c r="A250" s="1" t="s">
        <v>1083</v>
      </c>
      <c r="B250" s="1" t="s">
        <v>12</v>
      </c>
      <c r="C250" s="4" t="s">
        <v>1088</v>
      </c>
      <c r="D250" s="1" t="s">
        <v>1089</v>
      </c>
      <c r="E250" s="1" t="s">
        <v>1090</v>
      </c>
      <c r="F250" s="4" t="s">
        <v>16</v>
      </c>
      <c r="G250" s="1" t="s">
        <v>17</v>
      </c>
      <c r="H250" s="1" t="s">
        <v>18</v>
      </c>
      <c r="I250" s="1" t="s">
        <v>19</v>
      </c>
      <c r="J250" s="1" t="s">
        <v>1091</v>
      </c>
      <c r="K250" s="1" t="s">
        <v>21</v>
      </c>
      <c r="L250" s="2" t="str">
        <f>HYPERLINK("https://files.afu.se/Downloads/Transcripts/Paracast%20(Gene%20Steinberg)/2017 08 21 - The Official Paracast Channel - The Paracast  November 24, 2013 — Matthew Williams_MiXqf_ozhYs - transcript (automated).pdf","Transcript Link")</f>
        <v>Transcript Link</v>
      </c>
    </row>
    <row r="251" ht="150" spans="1:12">
      <c r="A251" s="1" t="s">
        <v>1083</v>
      </c>
      <c r="B251" s="1" t="s">
        <v>12</v>
      </c>
      <c r="C251" s="4" t="s">
        <v>1092</v>
      </c>
      <c r="D251" s="1" t="s">
        <v>1093</v>
      </c>
      <c r="E251" s="1" t="s">
        <v>1094</v>
      </c>
      <c r="F251" s="4" t="s">
        <v>16</v>
      </c>
      <c r="G251" s="1" t="s">
        <v>17</v>
      </c>
      <c r="H251" s="1" t="s">
        <v>18</v>
      </c>
      <c r="I251" s="1" t="s">
        <v>19</v>
      </c>
      <c r="J251" s="1" t="s">
        <v>1095</v>
      </c>
      <c r="K251" s="1" t="s">
        <v>21</v>
      </c>
      <c r="L251" s="2" t="str">
        <f>HYPERLINK("https://files.afu.se/Downloads/Transcripts/Paracast%20(Gene%20Steinberg)/2017 08 21 - The Official Paracast Channel - The Paracast  December 1, 2013 — Richard Dolan_75svlQdW9oQ - transcript (automated).pdf","Transcript Link")</f>
        <v>Transcript Link</v>
      </c>
    </row>
    <row r="252" ht="225" spans="1:12">
      <c r="A252" s="1" t="s">
        <v>1096</v>
      </c>
      <c r="B252" s="1" t="s">
        <v>12</v>
      </c>
      <c r="C252" s="4" t="s">
        <v>1097</v>
      </c>
      <c r="D252" s="1" t="s">
        <v>1098</v>
      </c>
      <c r="E252" s="1" t="s">
        <v>1099</v>
      </c>
      <c r="F252" s="4" t="s">
        <v>16</v>
      </c>
      <c r="G252" s="1" t="s">
        <v>17</v>
      </c>
      <c r="H252" s="1" t="s">
        <v>18</v>
      </c>
      <c r="I252" s="1" t="s">
        <v>19</v>
      </c>
      <c r="J252" s="1" t="s">
        <v>1100</v>
      </c>
      <c r="K252" s="1" t="s">
        <v>21</v>
      </c>
      <c r="L252" s="2" t="str">
        <f>HYPERLINK("https://files.afu.se/Downloads/Transcripts/Paracast%20(Gene%20Steinberg)/2017 08 20 - The Official Paracast Channel - The Paracast  December 8, 2013 — Thomas P. Fusco_WWecWzPjr3A - transcript (automated).pdf","Transcript Link")</f>
        <v>Transcript Link</v>
      </c>
    </row>
    <row r="253" ht="240" spans="1:12">
      <c r="A253" s="1" t="s">
        <v>1096</v>
      </c>
      <c r="B253" s="1" t="s">
        <v>12</v>
      </c>
      <c r="C253" s="4" t="s">
        <v>1101</v>
      </c>
      <c r="D253" s="1" t="s">
        <v>1102</v>
      </c>
      <c r="E253" s="1" t="s">
        <v>1103</v>
      </c>
      <c r="F253" s="4" t="s">
        <v>16</v>
      </c>
      <c r="G253" s="1" t="s">
        <v>17</v>
      </c>
      <c r="H253" s="1" t="s">
        <v>18</v>
      </c>
      <c r="I253" s="1" t="s">
        <v>19</v>
      </c>
      <c r="J253" s="1" t="s">
        <v>1104</v>
      </c>
      <c r="K253" s="1" t="s">
        <v>21</v>
      </c>
      <c r="L253" s="2" t="str">
        <f>HYPERLINK("https://files.afu.se/Downloads/Transcripts/Paracast%20(Gene%20Steinberg)/2017 08 20 - The Official Paracast Channel - The Paracast  August 20, 2017 — David Booher with Jerome Clark_AbFt-FJGsoc - transcript (automated).pdf","Transcript Link")</f>
        <v>Transcript Link</v>
      </c>
    </row>
    <row r="254" ht="180" spans="1:12">
      <c r="A254" s="1" t="s">
        <v>1096</v>
      </c>
      <c r="B254" s="1" t="s">
        <v>12</v>
      </c>
      <c r="C254" s="4" t="s">
        <v>1105</v>
      </c>
      <c r="D254" s="1" t="s">
        <v>1106</v>
      </c>
      <c r="E254" s="1" t="s">
        <v>1107</v>
      </c>
      <c r="F254" s="4" t="s">
        <v>16</v>
      </c>
      <c r="G254" s="1" t="s">
        <v>17</v>
      </c>
      <c r="H254" s="1" t="s">
        <v>18</v>
      </c>
      <c r="I254" s="1" t="s">
        <v>19</v>
      </c>
      <c r="J254" s="1" t="s">
        <v>1108</v>
      </c>
      <c r="K254" s="1" t="s">
        <v>21</v>
      </c>
      <c r="L254" s="2" t="str">
        <f>HYPERLINK("https://files.afu.se/Downloads/Transcripts/Paracast%20(Gene%20Steinberg)/2017 08 20 - The Official Paracast Channel - The Paracast  December 15, 2013 — David M. Rountree_U1JUcqoFOkw - transcript (automated).pdf","Transcript Link")</f>
        <v>Transcript Link</v>
      </c>
    </row>
    <row r="255" ht="210" spans="1:12">
      <c r="A255" s="1" t="s">
        <v>1096</v>
      </c>
      <c r="B255" s="1" t="s">
        <v>12</v>
      </c>
      <c r="C255" s="4" t="s">
        <v>1109</v>
      </c>
      <c r="D255" s="1" t="s">
        <v>1110</v>
      </c>
      <c r="E255" s="1" t="s">
        <v>1111</v>
      </c>
      <c r="F255" s="4" t="s">
        <v>16</v>
      </c>
      <c r="G255" s="1" t="s">
        <v>17</v>
      </c>
      <c r="H255" s="1" t="s">
        <v>18</v>
      </c>
      <c r="I255" s="1" t="s">
        <v>19</v>
      </c>
      <c r="J255" s="1" t="s">
        <v>1112</v>
      </c>
      <c r="K255" s="1" t="s">
        <v>21</v>
      </c>
      <c r="L255" s="2" t="str">
        <f>HYPERLINK("https://files.afu.se/Downloads/Transcripts/Paracast%20(Gene%20Steinberg)/2017 08 20 - The Official Paracast Channel - The Paracast  December 22, 2013 — Timothy Good_aXqk6fJYe0M - transcript (automated).pdf","Transcript Link")</f>
        <v>Transcript Link</v>
      </c>
    </row>
    <row r="256" ht="180" spans="1:12">
      <c r="A256" s="1" t="s">
        <v>1113</v>
      </c>
      <c r="B256" s="1" t="s">
        <v>12</v>
      </c>
      <c r="C256" s="4" t="s">
        <v>1114</v>
      </c>
      <c r="D256" s="1" t="s">
        <v>1115</v>
      </c>
      <c r="E256" s="1" t="s">
        <v>1116</v>
      </c>
      <c r="F256" s="4" t="s">
        <v>16</v>
      </c>
      <c r="G256" s="1" t="s">
        <v>17</v>
      </c>
      <c r="H256" s="1" t="s">
        <v>18</v>
      </c>
      <c r="I256" s="1" t="s">
        <v>19</v>
      </c>
      <c r="J256" s="1" t="s">
        <v>1117</v>
      </c>
      <c r="K256" s="1" t="s">
        <v>21</v>
      </c>
      <c r="L256" s="2" t="str">
        <f>HYPERLINK("https://files.afu.se/Downloads/Transcripts/Paracast%20(Gene%20Steinberg)/2017 08 19 - The Official Paracast Channel - The Paracast  December 29, 2013 — Don Ecker_1klbOjEVPJw - transcript (automated).pdf","Transcript Link")</f>
        <v>Transcript Link</v>
      </c>
    </row>
    <row r="257" ht="210" spans="1:12">
      <c r="A257" s="1" t="s">
        <v>1113</v>
      </c>
      <c r="B257" s="1" t="s">
        <v>12</v>
      </c>
      <c r="C257" s="4" t="s">
        <v>1118</v>
      </c>
      <c r="D257" s="1" t="s">
        <v>1119</v>
      </c>
      <c r="E257" s="1" t="s">
        <v>1120</v>
      </c>
      <c r="F257" s="4" t="s">
        <v>16</v>
      </c>
      <c r="G257" s="1" t="s">
        <v>17</v>
      </c>
      <c r="H257" s="1" t="s">
        <v>18</v>
      </c>
      <c r="I257" s="1" t="s">
        <v>19</v>
      </c>
      <c r="J257" s="1" t="s">
        <v>1121</v>
      </c>
      <c r="K257" s="1" t="s">
        <v>21</v>
      </c>
      <c r="L257" s="2" t="str">
        <f>HYPERLINK("https://files.afu.se/Downloads/Transcripts/Paracast%20(Gene%20Steinberg)/2017 08 19 - The Official Paracast Channel - The Paracast  January 5, 2014 — Barry Chamish_7-u4NgzI6W8 - transcript (automated).pdf","Transcript Link")</f>
        <v>Transcript Link</v>
      </c>
    </row>
    <row r="258" ht="165" spans="1:12">
      <c r="A258" s="1" t="s">
        <v>1113</v>
      </c>
      <c r="B258" s="1" t="s">
        <v>12</v>
      </c>
      <c r="C258" s="4" t="s">
        <v>1122</v>
      </c>
      <c r="D258" s="1" t="s">
        <v>1123</v>
      </c>
      <c r="E258" s="1" t="s">
        <v>1124</v>
      </c>
      <c r="F258" s="4" t="s">
        <v>16</v>
      </c>
      <c r="G258" s="1" t="s">
        <v>17</v>
      </c>
      <c r="H258" s="1" t="s">
        <v>18</v>
      </c>
      <c r="I258" s="1" t="s">
        <v>19</v>
      </c>
      <c r="J258" s="1" t="s">
        <v>1125</v>
      </c>
      <c r="K258" s="1" t="s">
        <v>21</v>
      </c>
      <c r="L258" s="2" t="str">
        <f>HYPERLINK("https://files.afu.se/Downloads/Transcripts/Paracast%20(Gene%20Steinberg)/2017 08 19 - The Official Paracast Channel - The Paracast  January 12, 2014 — Andrew B. Colvin_IPj8X0yhB8U - transcript (automated).pdf","Transcript Link")</f>
        <v>Transcript Link</v>
      </c>
    </row>
    <row r="259" ht="210" spans="1:12">
      <c r="A259" s="1" t="s">
        <v>1113</v>
      </c>
      <c r="B259" s="1" t="s">
        <v>12</v>
      </c>
      <c r="C259" s="4" t="s">
        <v>1126</v>
      </c>
      <c r="D259" s="1" t="s">
        <v>1127</v>
      </c>
      <c r="E259" s="1" t="s">
        <v>1128</v>
      </c>
      <c r="F259" s="4" t="s">
        <v>16</v>
      </c>
      <c r="G259" s="1" t="s">
        <v>17</v>
      </c>
      <c r="H259" s="1" t="s">
        <v>18</v>
      </c>
      <c r="I259" s="1" t="s">
        <v>19</v>
      </c>
      <c r="J259" s="1" t="s">
        <v>1129</v>
      </c>
      <c r="K259" s="1" t="s">
        <v>21</v>
      </c>
      <c r="L259" s="2" t="str">
        <f>HYPERLINK("https://files.afu.se/Downloads/Transcripts/Paracast%20(Gene%20Steinberg)/2017 08 19 - The Official Paracast Channel - The Paracast  January 19, 2014 — Ryan Skinner_S92tVNSNHhA - transcript (automated).pdf","Transcript Link")</f>
        <v>Transcript Link</v>
      </c>
    </row>
    <row r="260" ht="180" spans="1:12">
      <c r="A260" s="1" t="s">
        <v>1113</v>
      </c>
      <c r="B260" s="1" t="s">
        <v>12</v>
      </c>
      <c r="C260" s="4" t="s">
        <v>1130</v>
      </c>
      <c r="D260" s="1" t="s">
        <v>1131</v>
      </c>
      <c r="E260" s="1" t="s">
        <v>1132</v>
      </c>
      <c r="F260" s="4" t="s">
        <v>16</v>
      </c>
      <c r="G260" s="1" t="s">
        <v>17</v>
      </c>
      <c r="H260" s="1" t="s">
        <v>18</v>
      </c>
      <c r="I260" s="1" t="s">
        <v>19</v>
      </c>
      <c r="J260" s="1" t="s">
        <v>1133</v>
      </c>
      <c r="K260" s="1" t="s">
        <v>21</v>
      </c>
      <c r="L260" s="2" t="str">
        <f>HYPERLINK("https://files.afu.se/Downloads/Transcripts/Paracast%20(Gene%20Steinberg)/2017 08 19 - The Official Paracast Channel - The Paracast  January 26, 2014 — J.C. Johnson_3u3fKdjpewU - transcript (automated).pdf","Transcript Link")</f>
        <v>Transcript Link</v>
      </c>
    </row>
    <row r="261" ht="165" spans="1:12">
      <c r="A261" s="1" t="s">
        <v>1134</v>
      </c>
      <c r="B261" s="1" t="s">
        <v>12</v>
      </c>
      <c r="C261" s="4" t="s">
        <v>1135</v>
      </c>
      <c r="D261" s="1" t="s">
        <v>1136</v>
      </c>
      <c r="E261" s="1" t="s">
        <v>1137</v>
      </c>
      <c r="F261" s="4" t="s">
        <v>16</v>
      </c>
      <c r="G261" s="1" t="s">
        <v>17</v>
      </c>
      <c r="H261" s="1" t="s">
        <v>18</v>
      </c>
      <c r="I261" s="1" t="s">
        <v>19</v>
      </c>
      <c r="J261" s="1" t="s">
        <v>1138</v>
      </c>
      <c r="K261" s="1" t="s">
        <v>21</v>
      </c>
      <c r="L261" s="2" t="str">
        <f>HYPERLINK("https://files.afu.se/Downloads/Transcripts/Paracast%20(Gene%20Steinberg)/2017 08 18 - The Official Paracast Channel - The Paracast  February 2, 2014 — Red Pill Junkie_YmMSki6IDis - transcript (automated).pdf","Transcript Link")</f>
        <v>Transcript Link</v>
      </c>
    </row>
    <row r="262" ht="150" spans="1:12">
      <c r="A262" s="1" t="s">
        <v>1134</v>
      </c>
      <c r="B262" s="1" t="s">
        <v>12</v>
      </c>
      <c r="C262" s="4" t="s">
        <v>1139</v>
      </c>
      <c r="D262" s="1" t="s">
        <v>1140</v>
      </c>
      <c r="E262" s="1" t="s">
        <v>1141</v>
      </c>
      <c r="F262" s="4" t="s">
        <v>16</v>
      </c>
      <c r="G262" s="1" t="s">
        <v>17</v>
      </c>
      <c r="H262" s="1" t="s">
        <v>18</v>
      </c>
      <c r="I262" s="1" t="s">
        <v>19</v>
      </c>
      <c r="J262" s="1" t="s">
        <v>1142</v>
      </c>
      <c r="K262" s="1" t="s">
        <v>21</v>
      </c>
      <c r="L262" s="2" t="str">
        <f>HYPERLINK("https://files.afu.se/Downloads/Transcripts/Paracast%20(Gene%20Steinberg)/2017 08 18 - The Official Paracast Channel - The Paracast  February 9, 2014 — Dr. Bruce Maccabee_c8C5zMBcs1c - transcript (automated).pdf","Transcript Link")</f>
        <v>Transcript Link</v>
      </c>
    </row>
    <row r="263" ht="210" spans="1:12">
      <c r="A263" s="1" t="s">
        <v>1134</v>
      </c>
      <c r="B263" s="1" t="s">
        <v>12</v>
      </c>
      <c r="C263" s="4" t="s">
        <v>1143</v>
      </c>
      <c r="D263" s="1" t="s">
        <v>1144</v>
      </c>
      <c r="E263" s="1" t="s">
        <v>1145</v>
      </c>
      <c r="F263" s="4" t="s">
        <v>16</v>
      </c>
      <c r="G263" s="1" t="s">
        <v>17</v>
      </c>
      <c r="H263" s="1" t="s">
        <v>18</v>
      </c>
      <c r="I263" s="1" t="s">
        <v>19</v>
      </c>
      <c r="J263" s="1" t="s">
        <v>1146</v>
      </c>
      <c r="K263" s="1" t="s">
        <v>21</v>
      </c>
      <c r="L263" s="2" t="str">
        <f>HYPERLINK("https://files.afu.se/Downloads/Transcripts/Paracast%20(Gene%20Steinberg)/2017 08 18 - The Official Paracast Channel - The Paracast  February 16, 2014 — Lyle Blackburn_v1DwlF0Mx74 - transcript (automated).pdf","Transcript Link")</f>
        <v>Transcript Link</v>
      </c>
    </row>
    <row r="264" ht="210" spans="1:12">
      <c r="A264" s="1" t="s">
        <v>1147</v>
      </c>
      <c r="B264" s="1" t="s">
        <v>12</v>
      </c>
      <c r="C264" s="4" t="s">
        <v>1148</v>
      </c>
      <c r="D264" s="1" t="s">
        <v>1149</v>
      </c>
      <c r="E264" s="1" t="s">
        <v>1150</v>
      </c>
      <c r="F264" s="4" t="s">
        <v>16</v>
      </c>
      <c r="G264" s="1" t="s">
        <v>17</v>
      </c>
      <c r="H264" s="1" t="s">
        <v>18</v>
      </c>
      <c r="I264" s="1" t="s">
        <v>19</v>
      </c>
      <c r="J264" s="1" t="s">
        <v>1151</v>
      </c>
      <c r="K264" s="1" t="s">
        <v>21</v>
      </c>
      <c r="L264" s="2" t="str">
        <f>HYPERLINK("https://files.afu.se/Downloads/Transcripts/Paracast%20(Gene%20Steinberg)/2017 08 17 - The Official Paracast Channel - The Paracast  February 23, 2014 — Derrel Sims_TrNLCuBMl7Y - transcript (automated).pdf","Transcript Link")</f>
        <v>Transcript Link</v>
      </c>
    </row>
    <row r="265" ht="180" spans="1:12">
      <c r="A265" s="1" t="s">
        <v>1147</v>
      </c>
      <c r="B265" s="1" t="s">
        <v>12</v>
      </c>
      <c r="C265" s="4" t="s">
        <v>1152</v>
      </c>
      <c r="D265" s="1" t="s">
        <v>1153</v>
      </c>
      <c r="E265" s="1" t="s">
        <v>1154</v>
      </c>
      <c r="F265" s="4" t="s">
        <v>16</v>
      </c>
      <c r="G265" s="1" t="s">
        <v>17</v>
      </c>
      <c r="H265" s="1" t="s">
        <v>18</v>
      </c>
      <c r="I265" s="1" t="s">
        <v>19</v>
      </c>
      <c r="J265" s="1" t="s">
        <v>1155</v>
      </c>
      <c r="K265" s="1" t="s">
        <v>21</v>
      </c>
      <c r="L265" s="2" t="str">
        <f>HYPERLINK("https://files.afu.se/Downloads/Transcripts/Paracast%20(Gene%20Steinberg)/2017 08 17 - The Official Paracast Channel - The Paracast  March 2, 2014 — Gene &amp; Chris Present “Shop Talk 2014”_o-gCaH5hscM - transcript (automated).pdf","Transcript Link")</f>
        <v>Transcript Link</v>
      </c>
    </row>
    <row r="266" ht="195" spans="1:12">
      <c r="A266" s="1" t="s">
        <v>1147</v>
      </c>
      <c r="B266" s="1" t="s">
        <v>12</v>
      </c>
      <c r="C266" s="4" t="s">
        <v>1156</v>
      </c>
      <c r="D266" s="1" t="s">
        <v>1157</v>
      </c>
      <c r="E266" s="1" t="s">
        <v>1158</v>
      </c>
      <c r="F266" s="4" t="s">
        <v>16</v>
      </c>
      <c r="G266" s="1" t="s">
        <v>17</v>
      </c>
      <c r="H266" s="1" t="s">
        <v>18</v>
      </c>
      <c r="I266" s="1" t="s">
        <v>19</v>
      </c>
      <c r="J266" s="1" t="s">
        <v>1159</v>
      </c>
      <c r="K266" s="1" t="s">
        <v>21</v>
      </c>
      <c r="L266" s="2" t="str">
        <f>HYPERLINK("https://files.afu.se/Downloads/Transcripts/Paracast%20(Gene%20Steinberg)/2017 08 17 - The Official Paracast Channel - The Paracast  March 9, 2014 — Dr. Joseph P. Farrell_4uj0DmImmFs - transcript (automated).pdf","Transcript Link")</f>
        <v>Transcript Link</v>
      </c>
    </row>
    <row r="267" ht="210" spans="1:12">
      <c r="A267" s="1" t="s">
        <v>1160</v>
      </c>
      <c r="B267" s="1" t="s">
        <v>12</v>
      </c>
      <c r="C267" s="4" t="s">
        <v>1161</v>
      </c>
      <c r="D267" s="1" t="s">
        <v>1162</v>
      </c>
      <c r="E267" s="1" t="s">
        <v>1163</v>
      </c>
      <c r="F267" s="4" t="s">
        <v>16</v>
      </c>
      <c r="G267" s="1" t="s">
        <v>17</v>
      </c>
      <c r="H267" s="1" t="s">
        <v>18</v>
      </c>
      <c r="I267" s="1" t="s">
        <v>19</v>
      </c>
      <c r="J267" s="1" t="s">
        <v>1164</v>
      </c>
      <c r="K267" s="1" t="s">
        <v>21</v>
      </c>
      <c r="L267" s="2" t="str">
        <f>HYPERLINK("https://files.afu.se/Downloads/Transcripts/Paracast%20(Gene%20Steinberg)/2017 08 16 - The Official Paracast Channel - The Paracast  March 16, 2014 — Rosemary Ellen Guiley_CH8TmY0nhes - transcript (automated).pdf","Transcript Link")</f>
        <v>Transcript Link</v>
      </c>
    </row>
    <row r="268" ht="195" spans="1:12">
      <c r="A268" s="1" t="s">
        <v>1160</v>
      </c>
      <c r="B268" s="1" t="s">
        <v>12</v>
      </c>
      <c r="C268" s="4" t="s">
        <v>1165</v>
      </c>
      <c r="D268" s="1" t="s">
        <v>1166</v>
      </c>
      <c r="E268" s="1" t="s">
        <v>1167</v>
      </c>
      <c r="F268" s="4" t="s">
        <v>16</v>
      </c>
      <c r="G268" s="1" t="s">
        <v>17</v>
      </c>
      <c r="H268" s="1" t="s">
        <v>18</v>
      </c>
      <c r="I268" s="1" t="s">
        <v>19</v>
      </c>
      <c r="J268" s="1" t="s">
        <v>1168</v>
      </c>
      <c r="K268" s="1" t="s">
        <v>21</v>
      </c>
      <c r="L268" s="2" t="str">
        <f>HYPERLINK("https://files.afu.se/Downloads/Transcripts/Paracast%20(Gene%20Steinberg)/2017 08 16 - The Official Paracast Channel - The Paracast  March 23, 2014 — Phyllis Galde and Jerome Clark_Kmh__mFMqoU - transcript (automated).pdf","Transcript Link")</f>
        <v>Transcript Link</v>
      </c>
    </row>
    <row r="269" ht="225" spans="1:12">
      <c r="A269" s="1" t="s">
        <v>1160</v>
      </c>
      <c r="B269" s="1" t="s">
        <v>12</v>
      </c>
      <c r="C269" s="4" t="s">
        <v>1169</v>
      </c>
      <c r="D269" s="1" t="s">
        <v>1170</v>
      </c>
      <c r="E269" s="1" t="s">
        <v>1171</v>
      </c>
      <c r="F269" s="4" t="s">
        <v>16</v>
      </c>
      <c r="G269" s="1" t="s">
        <v>17</v>
      </c>
      <c r="H269" s="1" t="s">
        <v>18</v>
      </c>
      <c r="I269" s="1" t="s">
        <v>19</v>
      </c>
      <c r="J269" s="1" t="s">
        <v>1172</v>
      </c>
      <c r="K269" s="1" t="s">
        <v>21</v>
      </c>
      <c r="L269" s="2" t="str">
        <f>HYPERLINK("https://files.afu.se/Downloads/Transcripts/Paracast%20(Gene%20Steinberg)/2017 08 16 - The Official Paracast Channel - The Paracast  March 30, 2014 — “Stalking the Herd” Special with David Perkins_pe-_JgAI4Gk - transcript (automated).pdf","Transcript Link")</f>
        <v>Transcript Link</v>
      </c>
    </row>
    <row r="270" ht="180" spans="1:12">
      <c r="A270" s="1" t="s">
        <v>1173</v>
      </c>
      <c r="B270" s="1" t="s">
        <v>12</v>
      </c>
      <c r="C270" s="4" t="s">
        <v>1174</v>
      </c>
      <c r="D270" s="1" t="s">
        <v>1175</v>
      </c>
      <c r="E270" s="1" t="s">
        <v>1176</v>
      </c>
      <c r="F270" s="4" t="s">
        <v>16</v>
      </c>
      <c r="G270" s="1" t="s">
        <v>17</v>
      </c>
      <c r="H270" s="1" t="s">
        <v>18</v>
      </c>
      <c r="I270" s="1" t="s">
        <v>19</v>
      </c>
      <c r="J270" s="1" t="s">
        <v>1177</v>
      </c>
      <c r="K270" s="1" t="s">
        <v>21</v>
      </c>
      <c r="L270" s="2" t="str">
        <f>HYPERLINK("https://files.afu.se/Downloads/Transcripts/Paracast%20(Gene%20Steinberg)/2017 08 15 - The Official Paracast Channel - The Paracast  April 6, 2014 — Chris Rutkowski_QAPWaZ0Yyh4 - transcript (automated).pdf","Transcript Link")</f>
        <v>Transcript Link</v>
      </c>
    </row>
    <row r="271" ht="210" spans="1:12">
      <c r="A271" s="1" t="s">
        <v>1173</v>
      </c>
      <c r="B271" s="1" t="s">
        <v>12</v>
      </c>
      <c r="C271" s="4" t="s">
        <v>1178</v>
      </c>
      <c r="D271" s="1" t="s">
        <v>1179</v>
      </c>
      <c r="E271" s="1" t="s">
        <v>1180</v>
      </c>
      <c r="F271" s="4" t="s">
        <v>16</v>
      </c>
      <c r="G271" s="1" t="s">
        <v>17</v>
      </c>
      <c r="H271" s="1" t="s">
        <v>18</v>
      </c>
      <c r="I271" s="1" t="s">
        <v>19</v>
      </c>
      <c r="J271" s="1" t="s">
        <v>1181</v>
      </c>
      <c r="K271" s="1" t="s">
        <v>21</v>
      </c>
      <c r="L271" s="2" t="str">
        <f>HYPERLINK("https://files.afu.se/Downloads/Transcripts/Paracast%20(Gene%20Steinberg)/2017 08 15 - The Official Paracast Channel - The Paracast  April 20, 2014 — James Fox and Tracy Torme__IOB96Jy4oY - transcript (automated).pdf","Transcript Link")</f>
        <v>Transcript Link</v>
      </c>
    </row>
    <row r="272" ht="225" spans="1:12">
      <c r="A272" s="1" t="s">
        <v>1182</v>
      </c>
      <c r="B272" s="1" t="s">
        <v>12</v>
      </c>
      <c r="C272" s="4" t="s">
        <v>1183</v>
      </c>
      <c r="D272" s="1" t="s">
        <v>1184</v>
      </c>
      <c r="E272" s="1" t="s">
        <v>1185</v>
      </c>
      <c r="F272" s="4" t="s">
        <v>16</v>
      </c>
      <c r="G272" s="1" t="s">
        <v>17</v>
      </c>
      <c r="H272" s="1" t="s">
        <v>18</v>
      </c>
      <c r="I272" s="1" t="s">
        <v>19</v>
      </c>
      <c r="J272" s="1" t="s">
        <v>1186</v>
      </c>
      <c r="K272" s="1" t="s">
        <v>21</v>
      </c>
      <c r="L272" s="2" t="str">
        <f>HYPERLINK("https://files.afu.se/Downloads/Transcripts/Paracast%20(Gene%20Steinberg)/2017 08 14 - The Official Paracast Channel - The Paracast  April 27, 2014 — Matty Beckerman_AsZyGqi5HDA - transcript (automated).pdf","Transcript Link")</f>
        <v>Transcript Link</v>
      </c>
    </row>
    <row r="273" ht="210" spans="1:12">
      <c r="A273" s="1" t="s">
        <v>1182</v>
      </c>
      <c r="B273" s="1" t="s">
        <v>12</v>
      </c>
      <c r="C273" s="4" t="s">
        <v>1187</v>
      </c>
      <c r="D273" s="1" t="s">
        <v>1188</v>
      </c>
      <c r="E273" s="1" t="s">
        <v>1189</v>
      </c>
      <c r="F273" s="4" t="s">
        <v>16</v>
      </c>
      <c r="G273" s="1" t="s">
        <v>17</v>
      </c>
      <c r="H273" s="1" t="s">
        <v>18</v>
      </c>
      <c r="I273" s="1" t="s">
        <v>19</v>
      </c>
      <c r="J273" s="1" t="s">
        <v>1190</v>
      </c>
      <c r="K273" s="1" t="s">
        <v>21</v>
      </c>
      <c r="L273" s="2" t="str">
        <f>HYPERLINK("https://files.afu.se/Downloads/Transcripts/Paracast%20(Gene%20Steinberg)/2017 08 14 - The Official Paracast Channel - The Paracast  May 4, 2014 — Loren Coleman_BYk5IGqam10 - transcript (automated).pdf","Transcript Link")</f>
        <v>Transcript Link</v>
      </c>
    </row>
    <row r="274" ht="285" spans="1:12">
      <c r="A274" s="1" t="s">
        <v>1182</v>
      </c>
      <c r="B274" s="1" t="s">
        <v>12</v>
      </c>
      <c r="C274" s="4" t="s">
        <v>1191</v>
      </c>
      <c r="D274" s="1" t="s">
        <v>1192</v>
      </c>
      <c r="E274" s="1" t="s">
        <v>1193</v>
      </c>
      <c r="F274" s="4" t="s">
        <v>16</v>
      </c>
      <c r="G274" s="1" t="s">
        <v>17</v>
      </c>
      <c r="H274" s="1" t="s">
        <v>18</v>
      </c>
      <c r="I274" s="1" t="s">
        <v>19</v>
      </c>
      <c r="J274" s="1" t="s">
        <v>1194</v>
      </c>
      <c r="K274" s="1" t="s">
        <v>21</v>
      </c>
      <c r="L274" s="2" t="str">
        <f>HYPERLINK("https://files.afu.se/Downloads/Transcripts/Paracast%20(Gene%20Steinberg)/2017 08 14 - The Official Paracast Channel - The Paracast  May 11, 2014 — Loyd Auerbach_RgTNtUM-Fu0 - transcript (automated).pdf","Transcript Link")</f>
        <v>Transcript Link</v>
      </c>
    </row>
    <row r="275" ht="225" spans="1:12">
      <c r="A275" s="1" t="s">
        <v>1182</v>
      </c>
      <c r="B275" s="1" t="s">
        <v>12</v>
      </c>
      <c r="C275" s="4" t="s">
        <v>1195</v>
      </c>
      <c r="D275" s="1" t="s">
        <v>1196</v>
      </c>
      <c r="E275" s="1" t="s">
        <v>1197</v>
      </c>
      <c r="F275" s="4" t="s">
        <v>16</v>
      </c>
      <c r="G275" s="1" t="s">
        <v>17</v>
      </c>
      <c r="H275" s="1" t="s">
        <v>18</v>
      </c>
      <c r="I275" s="1" t="s">
        <v>19</v>
      </c>
      <c r="J275" s="1" t="s">
        <v>1198</v>
      </c>
      <c r="K275" s="1" t="s">
        <v>21</v>
      </c>
      <c r="L275" s="2" t="str">
        <f>HYPERLINK("https://files.afu.se/Downloads/Transcripts/Paracast%20(Gene%20Steinberg)/2017 08 14 - The Official Paracast Channel - The Paracast  May 18, 2014 — Ray Stanford_RaJHsZzwl1M - transcript (automated).pdf","Transcript Link")</f>
        <v>Transcript Link</v>
      </c>
    </row>
    <row r="276" ht="225" spans="1:12">
      <c r="A276" s="1" t="s">
        <v>1182</v>
      </c>
      <c r="B276" s="1" t="s">
        <v>12</v>
      </c>
      <c r="C276" s="4" t="s">
        <v>1199</v>
      </c>
      <c r="D276" s="1" t="s">
        <v>1200</v>
      </c>
      <c r="E276" s="1" t="s">
        <v>1201</v>
      </c>
      <c r="F276" s="4" t="s">
        <v>16</v>
      </c>
      <c r="G276" s="1" t="s">
        <v>17</v>
      </c>
      <c r="H276" s="1" t="s">
        <v>18</v>
      </c>
      <c r="I276" s="1" t="s">
        <v>19</v>
      </c>
      <c r="J276" s="1" t="s">
        <v>1202</v>
      </c>
      <c r="K276" s="1" t="s">
        <v>21</v>
      </c>
      <c r="L276" s="2" t="str">
        <f>HYPERLINK("https://files.afu.se/Downloads/Transcripts/Paracast%20(Gene%20Steinberg)/2017 08 14 - The Official Paracast Channel - The Paracast  May 25, 2014 — Nick Pope and John Burroughs_0cu19603V88 - transcript (automated).pdf","Transcript Link")</f>
        <v>Transcript Link</v>
      </c>
    </row>
    <row r="277" ht="225" spans="1:12">
      <c r="A277" s="1" t="s">
        <v>1203</v>
      </c>
      <c r="B277" s="1" t="s">
        <v>12</v>
      </c>
      <c r="C277" s="4" t="s">
        <v>1204</v>
      </c>
      <c r="D277" s="1" t="s">
        <v>1205</v>
      </c>
      <c r="E277" s="1" t="s">
        <v>1206</v>
      </c>
      <c r="F277" s="4" t="s">
        <v>16</v>
      </c>
      <c r="G277" s="1" t="s">
        <v>17</v>
      </c>
      <c r="H277" s="1" t="s">
        <v>18</v>
      </c>
      <c r="I277" s="1" t="s">
        <v>19</v>
      </c>
      <c r="J277" s="1" t="s">
        <v>1207</v>
      </c>
      <c r="K277" s="1" t="s">
        <v>21</v>
      </c>
      <c r="L277" s="2" t="str">
        <f>HYPERLINK("https://files.afu.se/Downloads/Transcripts/Paracast%20(Gene%20Steinberg)/2017 08 13 - The Official Paracast Channel - The Paracast  August 13, 2017 — Beckley, Clark, Greenfield and Hilberg_5XL9T_73Q2E - transcript (automated).pdf","Transcript Link")</f>
        <v>Transcript Link</v>
      </c>
    </row>
    <row r="278" ht="225" spans="1:12">
      <c r="A278" s="1" t="s">
        <v>1203</v>
      </c>
      <c r="B278" s="1" t="s">
        <v>12</v>
      </c>
      <c r="C278" s="4" t="s">
        <v>1208</v>
      </c>
      <c r="D278" s="1" t="s">
        <v>1209</v>
      </c>
      <c r="E278" s="1" t="s">
        <v>1210</v>
      </c>
      <c r="F278" s="4" t="s">
        <v>16</v>
      </c>
      <c r="G278" s="1" t="s">
        <v>17</v>
      </c>
      <c r="H278" s="1" t="s">
        <v>18</v>
      </c>
      <c r="I278" s="1" t="s">
        <v>19</v>
      </c>
      <c r="J278" s="1" t="s">
        <v>1211</v>
      </c>
      <c r="K278" s="1" t="s">
        <v>21</v>
      </c>
      <c r="L278" s="2" t="str">
        <f>HYPERLINK("https://files.afu.se/Downloads/Transcripts/Paracast%20(Gene%20Steinberg)/2017 08 13 - The Official Paracast Channel - The Paracast  June 1, 2014 — George Wingfield_yo3q-EKc45M - transcript (automated).pdf","Transcript Link")</f>
        <v>Transcript Link</v>
      </c>
    </row>
    <row r="279" ht="225" spans="1:12">
      <c r="A279" s="1" t="s">
        <v>1203</v>
      </c>
      <c r="B279" s="1" t="s">
        <v>12</v>
      </c>
      <c r="C279" s="4" t="s">
        <v>1212</v>
      </c>
      <c r="D279" s="1" t="s">
        <v>1213</v>
      </c>
      <c r="E279" s="1" t="s">
        <v>1214</v>
      </c>
      <c r="F279" s="4" t="s">
        <v>16</v>
      </c>
      <c r="G279" s="1" t="s">
        <v>17</v>
      </c>
      <c r="H279" s="1" t="s">
        <v>18</v>
      </c>
      <c r="I279" s="1" t="s">
        <v>19</v>
      </c>
      <c r="J279" s="1" t="s">
        <v>1215</v>
      </c>
      <c r="K279" s="1" t="s">
        <v>21</v>
      </c>
      <c r="L279" s="2" t="str">
        <f>HYPERLINK("https://files.afu.se/Downloads/Transcripts/Paracast%20(Gene%20Steinberg)/2017 08 13 - The Official Paracast Channel - The Paracast  June 8, 2014 — Ted Roe_nJ9J0MXQO1s - transcript (automated).pdf","Transcript Link")</f>
        <v>Transcript Link</v>
      </c>
    </row>
    <row r="280" ht="255" spans="1:12">
      <c r="A280" s="1" t="s">
        <v>1216</v>
      </c>
      <c r="B280" s="1" t="s">
        <v>12</v>
      </c>
      <c r="C280" s="4" t="s">
        <v>1217</v>
      </c>
      <c r="D280" s="1" t="s">
        <v>1218</v>
      </c>
      <c r="E280" s="1" t="s">
        <v>1219</v>
      </c>
      <c r="F280" s="4" t="s">
        <v>16</v>
      </c>
      <c r="G280" s="1" t="s">
        <v>17</v>
      </c>
      <c r="H280" s="1" t="s">
        <v>18</v>
      </c>
      <c r="I280" s="1" t="s">
        <v>19</v>
      </c>
      <c r="J280" s="1" t="s">
        <v>1220</v>
      </c>
      <c r="K280" s="1" t="s">
        <v>21</v>
      </c>
      <c r="L280" s="2" t="str">
        <f>HYPERLINK("https://files.afu.se/Downloads/Transcripts/Paracast%20(Gene%20Steinberg)/2017 08 12 - The Official Paracast Channel - The Paracast  June 15, 2014 — James Renner_JOkXNaYQ0dg - transcript (automated).pdf","Transcript Link")</f>
        <v>Transcript Link</v>
      </c>
    </row>
    <row r="281" ht="195" spans="1:12">
      <c r="A281" s="1" t="s">
        <v>1216</v>
      </c>
      <c r="B281" s="1" t="s">
        <v>12</v>
      </c>
      <c r="C281" s="4" t="s">
        <v>1221</v>
      </c>
      <c r="D281" s="1" t="s">
        <v>1222</v>
      </c>
      <c r="E281" s="1" t="s">
        <v>1223</v>
      </c>
      <c r="F281" s="4" t="s">
        <v>16</v>
      </c>
      <c r="G281" s="1" t="s">
        <v>17</v>
      </c>
      <c r="H281" s="1" t="s">
        <v>18</v>
      </c>
      <c r="I281" s="1" t="s">
        <v>19</v>
      </c>
      <c r="J281" s="1" t="s">
        <v>1224</v>
      </c>
      <c r="K281" s="1" t="s">
        <v>21</v>
      </c>
      <c r="L281" s="2" t="str">
        <f>HYPERLINK("https://files.afu.se/Downloads/Transcripts/Paracast%20(Gene%20Steinberg)/2017 08 12 - The Official Paracast Channel - The Paracast  June 22, 2014 — Kevin D. Randle_VUBU70TkB6E - transcript (automated).pdf","Transcript Link")</f>
        <v>Transcript Link</v>
      </c>
    </row>
    <row r="282" ht="210" spans="1:12">
      <c r="A282" s="1" t="s">
        <v>1216</v>
      </c>
      <c r="B282" s="1" t="s">
        <v>12</v>
      </c>
      <c r="C282" s="4" t="s">
        <v>1225</v>
      </c>
      <c r="D282" s="1" t="s">
        <v>1226</v>
      </c>
      <c r="E282" s="1" t="s">
        <v>1227</v>
      </c>
      <c r="F282" s="4" t="s">
        <v>16</v>
      </c>
      <c r="G282" s="1" t="s">
        <v>17</v>
      </c>
      <c r="H282" s="1" t="s">
        <v>18</v>
      </c>
      <c r="I282" s="1" t="s">
        <v>19</v>
      </c>
      <c r="J282" s="1" t="s">
        <v>1228</v>
      </c>
      <c r="K282" s="1" t="s">
        <v>21</v>
      </c>
      <c r="L282" s="2" t="str">
        <f>HYPERLINK("https://files.afu.se/Downloads/Transcripts/Paracast%20(Gene%20Steinberg)/2017 08 12 - The Official Paracast Channel - The Paracast  June 29, 2014 — Ryan Skinner_OO8g8W0CSFI - transcript (automated).pdf","Transcript Link")</f>
        <v>Transcript Link</v>
      </c>
    </row>
    <row r="283" ht="210" spans="1:12">
      <c r="A283" s="1" t="s">
        <v>1229</v>
      </c>
      <c r="B283" s="1" t="s">
        <v>12</v>
      </c>
      <c r="C283" s="4" t="s">
        <v>1230</v>
      </c>
      <c r="D283" s="1" t="s">
        <v>1231</v>
      </c>
      <c r="E283" s="1" t="s">
        <v>1232</v>
      </c>
      <c r="F283" s="4" t="s">
        <v>16</v>
      </c>
      <c r="G283" s="1" t="s">
        <v>17</v>
      </c>
      <c r="H283" s="1" t="s">
        <v>18</v>
      </c>
      <c r="I283" s="1" t="s">
        <v>19</v>
      </c>
      <c r="J283" s="1" t="s">
        <v>1233</v>
      </c>
      <c r="K283" s="1" t="s">
        <v>21</v>
      </c>
      <c r="L283" s="2" t="str">
        <f>HYPERLINK("https://files.afu.se/Downloads/Transcripts/Paracast%20(Gene%20Steinberg)/2017 08 11 - The Official Paracast Channel - The Paracast  July 6, 2014 — Nick Redfern_Z-MrD4FTJvk - transcript (automated).pdf","Transcript Link")</f>
        <v>Transcript Link</v>
      </c>
    </row>
    <row r="284" ht="210" spans="1:12">
      <c r="A284" s="1" t="s">
        <v>1229</v>
      </c>
      <c r="B284" s="1" t="s">
        <v>12</v>
      </c>
      <c r="C284" s="4" t="s">
        <v>1234</v>
      </c>
      <c r="D284" s="1" t="s">
        <v>1235</v>
      </c>
      <c r="E284" s="1" t="s">
        <v>1236</v>
      </c>
      <c r="F284" s="4" t="s">
        <v>16</v>
      </c>
      <c r="G284" s="1" t="s">
        <v>17</v>
      </c>
      <c r="H284" s="1" t="s">
        <v>18</v>
      </c>
      <c r="I284" s="1" t="s">
        <v>19</v>
      </c>
      <c r="J284" s="1" t="s">
        <v>1237</v>
      </c>
      <c r="K284" s="1" t="s">
        <v>21</v>
      </c>
      <c r="L284" s="2" t="str">
        <f>HYPERLINK("https://files.afu.se/Downloads/Transcripts/Paracast%20(Gene%20Steinberg)/2017 08 11 - The Official Paracast Channel - The Paracast  July 13, 2014 — Olav Phillips__xNRchIVYNM - transcript (automated).pdf","Transcript Link")</f>
        <v>Transcript Link</v>
      </c>
    </row>
    <row r="285" ht="225" spans="1:12">
      <c r="A285" s="1" t="s">
        <v>1229</v>
      </c>
      <c r="B285" s="1" t="s">
        <v>12</v>
      </c>
      <c r="C285" s="4" t="s">
        <v>1238</v>
      </c>
      <c r="D285" s="1" t="s">
        <v>1239</v>
      </c>
      <c r="E285" s="1" t="s">
        <v>1240</v>
      </c>
      <c r="F285" s="4" t="s">
        <v>16</v>
      </c>
      <c r="G285" s="1" t="s">
        <v>17</v>
      </c>
      <c r="H285" s="1" t="s">
        <v>18</v>
      </c>
      <c r="I285" s="1" t="s">
        <v>19</v>
      </c>
      <c r="J285" s="1" t="s">
        <v>1241</v>
      </c>
      <c r="K285" s="1" t="s">
        <v>21</v>
      </c>
      <c r="L285" s="2" t="str">
        <f>HYPERLINK("https://files.afu.se/Downloads/Transcripts/Paracast%20(Gene%20Steinberg)/2017 08 11 - The Official Paracast Channel - The Paracast  July 20, 2014 — James Carrion_2HoYqMSDBKg - transcript (automated).pdf","Transcript Link")</f>
        <v>Transcript Link</v>
      </c>
    </row>
    <row r="286" ht="150" spans="1:12">
      <c r="A286" s="1" t="s">
        <v>1229</v>
      </c>
      <c r="B286" s="1" t="s">
        <v>12</v>
      </c>
      <c r="C286" s="4" t="s">
        <v>1242</v>
      </c>
      <c r="D286" s="1" t="s">
        <v>1243</v>
      </c>
      <c r="E286" s="1" t="s">
        <v>1244</v>
      </c>
      <c r="F286" s="4" t="s">
        <v>16</v>
      </c>
      <c r="G286" s="1" t="s">
        <v>17</v>
      </c>
      <c r="H286" s="1" t="s">
        <v>18</v>
      </c>
      <c r="I286" s="1" t="s">
        <v>19</v>
      </c>
      <c r="J286" s="1" t="s">
        <v>1245</v>
      </c>
      <c r="K286" s="1" t="s">
        <v>21</v>
      </c>
      <c r="L286" s="2" t="str">
        <f>HYPERLINK("https://files.afu.se/Downloads/Transcripts/Paracast%20(Gene%20Steinberg)/2017 08 11 - The Official Paracast Channel - The Paracast  July 27, 2014 — Stan Gordon__gVWMnaISHI - transcript (automated).pdf","Transcript Link")</f>
        <v>Transcript Link</v>
      </c>
    </row>
    <row r="287" ht="195" spans="1:12">
      <c r="A287" s="1" t="s">
        <v>1246</v>
      </c>
      <c r="B287" s="1" t="s">
        <v>12</v>
      </c>
      <c r="C287" s="4" t="s">
        <v>1247</v>
      </c>
      <c r="D287" s="1" t="s">
        <v>1248</v>
      </c>
      <c r="E287" s="1" t="s">
        <v>1249</v>
      </c>
      <c r="F287" s="4" t="s">
        <v>16</v>
      </c>
      <c r="G287" s="1" t="s">
        <v>17</v>
      </c>
      <c r="H287" s="1" t="s">
        <v>18</v>
      </c>
      <c r="I287" s="1" t="s">
        <v>19</v>
      </c>
      <c r="J287" s="1" t="s">
        <v>1250</v>
      </c>
      <c r="K287" s="1" t="s">
        <v>21</v>
      </c>
      <c r="L287" s="2" t="str">
        <f>HYPERLINK("https://files.afu.se/Downloads/Transcripts/Paracast%20(Gene%20Steinberg)/2017 08 10 - The Official Paracast Channel - The Paracast  August 3, 2014 — Stanton T. Friedman_P9yN1ctwRco - transcript (automated).pdf","Transcript Link")</f>
        <v>Transcript Link</v>
      </c>
    </row>
    <row r="288" ht="195" spans="1:12">
      <c r="A288" s="1" t="s">
        <v>1246</v>
      </c>
      <c r="B288" s="1" t="s">
        <v>12</v>
      </c>
      <c r="C288" s="4" t="s">
        <v>1251</v>
      </c>
      <c r="D288" s="1" t="s">
        <v>1252</v>
      </c>
      <c r="E288" s="1" t="s">
        <v>1253</v>
      </c>
      <c r="F288" s="4" t="s">
        <v>16</v>
      </c>
      <c r="G288" s="1" t="s">
        <v>17</v>
      </c>
      <c r="H288" s="1" t="s">
        <v>18</v>
      </c>
      <c r="I288" s="1" t="s">
        <v>19</v>
      </c>
      <c r="J288" s="1" t="s">
        <v>1254</v>
      </c>
      <c r="K288" s="1" t="s">
        <v>21</v>
      </c>
      <c r="L288" s="2" t="str">
        <f>HYPERLINK("https://files.afu.se/Downloads/Transcripts/Paracast%20(Gene%20Steinberg)/2017 08 10 - The Official Paracast Channel - The Paracast  August 10, 2014 — Don Berliner_4YDqPBuYHak - transcript (automated).pdf","Transcript Link")</f>
        <v>Transcript Link</v>
      </c>
    </row>
    <row r="289" ht="180" spans="1:12">
      <c r="A289" s="1" t="s">
        <v>1246</v>
      </c>
      <c r="B289" s="1" t="s">
        <v>12</v>
      </c>
      <c r="C289" s="4" t="s">
        <v>1255</v>
      </c>
      <c r="D289" s="1" t="s">
        <v>1256</v>
      </c>
      <c r="E289" s="1" t="s">
        <v>1257</v>
      </c>
      <c r="F289" s="4" t="s">
        <v>16</v>
      </c>
      <c r="G289" s="1" t="s">
        <v>17</v>
      </c>
      <c r="H289" s="1" t="s">
        <v>18</v>
      </c>
      <c r="I289" s="1" t="s">
        <v>19</v>
      </c>
      <c r="J289" s="1" t="s">
        <v>1258</v>
      </c>
      <c r="K289" s="1" t="s">
        <v>21</v>
      </c>
      <c r="L289" s="2" t="str">
        <f>HYPERLINK("https://files.afu.se/Downloads/Transcripts/Paracast%20(Gene%20Steinberg)/2017 08 10 - The Official Paracast Channel - The Paracast  August 17, 2014 — Micah Hanks_YylSd1baFvE - transcript (automated).pdf","Transcript Link")</f>
        <v>Transcript Link</v>
      </c>
    </row>
    <row r="290" ht="225" spans="1:12">
      <c r="A290" s="1" t="s">
        <v>1246</v>
      </c>
      <c r="B290" s="1" t="s">
        <v>12</v>
      </c>
      <c r="C290" s="4" t="s">
        <v>1259</v>
      </c>
      <c r="D290" s="1" t="s">
        <v>1260</v>
      </c>
      <c r="E290" s="1" t="s">
        <v>1261</v>
      </c>
      <c r="F290" s="4" t="s">
        <v>16</v>
      </c>
      <c r="G290" s="1" t="s">
        <v>17</v>
      </c>
      <c r="H290" s="1" t="s">
        <v>18</v>
      </c>
      <c r="I290" s="1" t="s">
        <v>19</v>
      </c>
      <c r="J290" s="1" t="s">
        <v>1262</v>
      </c>
      <c r="K290" s="1" t="s">
        <v>21</v>
      </c>
      <c r="L290" s="2" t="str">
        <f>HYPERLINK("https://files.afu.se/Downloads/Transcripts/Paracast%20(Gene%20Steinberg)/2017 08 10 - The Official Paracast Channel - The Paracast  August 24, 2014 — Robert Sheaffer_hIaCZYq4GNU - transcript (automated).pdf","Transcript Link")</f>
        <v>Transcript Link</v>
      </c>
    </row>
    <row r="291" ht="255" spans="1:12">
      <c r="A291" s="1" t="s">
        <v>1246</v>
      </c>
      <c r="B291" s="1" t="s">
        <v>12</v>
      </c>
      <c r="C291" s="4" t="s">
        <v>1263</v>
      </c>
      <c r="D291" s="1" t="s">
        <v>1264</v>
      </c>
      <c r="E291" s="1" t="s">
        <v>1265</v>
      </c>
      <c r="F291" s="4" t="s">
        <v>16</v>
      </c>
      <c r="G291" s="1" t="s">
        <v>17</v>
      </c>
      <c r="H291" s="1" t="s">
        <v>18</v>
      </c>
      <c r="I291" s="1" t="s">
        <v>19</v>
      </c>
      <c r="J291" s="1" t="s">
        <v>1266</v>
      </c>
      <c r="K291" s="1" t="s">
        <v>21</v>
      </c>
      <c r="L291" s="2" t="str">
        <f>HYPERLINK("https://files.afu.se/Downloads/Transcripts/Paracast%20(Gene%20Steinberg)/2017 08 10 - The Official Paracast Channel - The Paracast  August 31, 2014 — Chris Rutkowski_ZWMcBks8MrQ - transcript (automated).pdf","Transcript Link")</f>
        <v>Transcript Link</v>
      </c>
    </row>
    <row r="292" ht="225" spans="1:12">
      <c r="A292" s="1" t="s">
        <v>1267</v>
      </c>
      <c r="B292" s="1" t="s">
        <v>12</v>
      </c>
      <c r="C292" s="4" t="s">
        <v>1268</v>
      </c>
      <c r="D292" s="1" t="s">
        <v>1269</v>
      </c>
      <c r="E292" s="1" t="s">
        <v>1270</v>
      </c>
      <c r="F292" s="4" t="s">
        <v>16</v>
      </c>
      <c r="G292" s="1" t="s">
        <v>17</v>
      </c>
      <c r="H292" s="1" t="s">
        <v>18</v>
      </c>
      <c r="I292" s="1" t="s">
        <v>19</v>
      </c>
      <c r="J292" s="1" t="s">
        <v>1271</v>
      </c>
      <c r="K292" s="1" t="s">
        <v>21</v>
      </c>
      <c r="L292" s="2" t="str">
        <f>HYPERLINK("https://files.afu.se/Downloads/Transcripts/Paracast%20(Gene%20Steinberg)/2017 08 09 - The Official Paracast Channel - The Paracast  September 7, 2014 — Benjamin Radford_tDU3M5y27KU - transcript (automated).pdf","Transcript Link")</f>
        <v>Transcript Link</v>
      </c>
    </row>
    <row r="293" ht="255" spans="1:12">
      <c r="A293" s="1" t="s">
        <v>1267</v>
      </c>
      <c r="B293" s="1" t="s">
        <v>12</v>
      </c>
      <c r="C293" s="4" t="s">
        <v>1272</v>
      </c>
      <c r="D293" s="1" t="s">
        <v>1273</v>
      </c>
      <c r="E293" s="1" t="s">
        <v>1274</v>
      </c>
      <c r="F293" s="4" t="s">
        <v>16</v>
      </c>
      <c r="G293" s="1" t="s">
        <v>17</v>
      </c>
      <c r="H293" s="1" t="s">
        <v>18</v>
      </c>
      <c r="I293" s="1" t="s">
        <v>19</v>
      </c>
      <c r="J293" s="1" t="s">
        <v>1275</v>
      </c>
      <c r="K293" s="1" t="s">
        <v>21</v>
      </c>
      <c r="L293" s="2" t="str">
        <f>HYPERLINK("https://files.afu.se/Downloads/Transcripts/Paracast%20(Gene%20Steinberg)/2017 08 09 - The Official Paracast Channel - The Paracast  September 14, 2014 — Col. John Alexander_7Hs4kBCDyZI - transcript (automated).pdf","Transcript Link")</f>
        <v>Transcript Link</v>
      </c>
    </row>
    <row r="294" ht="240" spans="1:12">
      <c r="A294" s="1" t="s">
        <v>1267</v>
      </c>
      <c r="B294" s="1" t="s">
        <v>12</v>
      </c>
      <c r="C294" s="4" t="s">
        <v>1276</v>
      </c>
      <c r="D294" s="1" t="s">
        <v>1277</v>
      </c>
      <c r="E294" s="1" t="s">
        <v>1278</v>
      </c>
      <c r="F294" s="4" t="s">
        <v>16</v>
      </c>
      <c r="G294" s="1" t="s">
        <v>17</v>
      </c>
      <c r="H294" s="1" t="s">
        <v>18</v>
      </c>
      <c r="I294" s="1" t="s">
        <v>19</v>
      </c>
      <c r="J294" s="1" t="s">
        <v>1279</v>
      </c>
      <c r="K294" s="1" t="s">
        <v>21</v>
      </c>
      <c r="L294" s="2" t="str">
        <f>HYPERLINK("https://files.afu.se/Downloads/Transcripts/Paracast%20(Gene%20Steinberg)/2017 08 09 - The Official Paracast Channel - The Paracast  September 21, 2014 — Travis Walton_K-E-g6QkZKQ - transcript (automated).pdf","Transcript Link")</f>
        <v>Transcript Link</v>
      </c>
    </row>
    <row r="295" ht="240" spans="1:12">
      <c r="A295" s="1" t="s">
        <v>1267</v>
      </c>
      <c r="B295" s="1" t="s">
        <v>12</v>
      </c>
      <c r="C295" s="4" t="s">
        <v>1280</v>
      </c>
      <c r="D295" s="1" t="s">
        <v>1281</v>
      </c>
      <c r="E295" s="1" t="s">
        <v>1282</v>
      </c>
      <c r="F295" s="4" t="s">
        <v>16</v>
      </c>
      <c r="G295" s="1" t="s">
        <v>17</v>
      </c>
      <c r="H295" s="1" t="s">
        <v>18</v>
      </c>
      <c r="I295" s="1" t="s">
        <v>19</v>
      </c>
      <c r="J295" s="1" t="s">
        <v>1283</v>
      </c>
      <c r="K295" s="1" t="s">
        <v>21</v>
      </c>
      <c r="L295" s="2" t="str">
        <f>HYPERLINK("https://files.afu.se/Downloads/Transcripts/Paracast%20(Gene%20Steinberg)/2017 08 09 - The Official Paracast Channel - The Paracast  September 28, 2014 — Marc Dantonio_flnWG5uN0Mw - transcript (automated).pdf","Transcript Link")</f>
        <v>Transcript Link</v>
      </c>
    </row>
    <row r="296" ht="225" spans="1:12">
      <c r="A296" s="1" t="s">
        <v>1284</v>
      </c>
      <c r="B296" s="1" t="s">
        <v>12</v>
      </c>
      <c r="C296" s="4" t="s">
        <v>1285</v>
      </c>
      <c r="D296" s="1" t="s">
        <v>1286</v>
      </c>
      <c r="E296" s="1" t="s">
        <v>1287</v>
      </c>
      <c r="F296" s="4" t="s">
        <v>16</v>
      </c>
      <c r="G296" s="1" t="s">
        <v>17</v>
      </c>
      <c r="H296" s="1" t="s">
        <v>18</v>
      </c>
      <c r="I296" s="1" t="s">
        <v>19</v>
      </c>
      <c r="J296" s="1" t="s">
        <v>1288</v>
      </c>
      <c r="K296" s="1" t="s">
        <v>21</v>
      </c>
      <c r="L296" s="2" t="str">
        <f>HYPERLINK("https://files.afu.se/Downloads/Transcripts/Paracast%20(Gene%20Steinberg)/2017 08 08 - The Official Paracast Channel - The Paracast  October 5, 2014 — Chris Aubeck_kPSrS93otJU - transcript (automated).pdf","Transcript Link")</f>
        <v>Transcript Link</v>
      </c>
    </row>
    <row r="297" ht="240" spans="1:12">
      <c r="A297" s="1" t="s">
        <v>1284</v>
      </c>
      <c r="B297" s="1" t="s">
        <v>12</v>
      </c>
      <c r="C297" s="4" t="s">
        <v>1289</v>
      </c>
      <c r="D297" s="1" t="s">
        <v>1290</v>
      </c>
      <c r="E297" s="1" t="s">
        <v>1291</v>
      </c>
      <c r="F297" s="4" t="s">
        <v>16</v>
      </c>
      <c r="G297" s="1" t="s">
        <v>17</v>
      </c>
      <c r="H297" s="1" t="s">
        <v>18</v>
      </c>
      <c r="I297" s="1" t="s">
        <v>19</v>
      </c>
      <c r="J297" s="1" t="s">
        <v>1292</v>
      </c>
      <c r="K297" s="1" t="s">
        <v>21</v>
      </c>
      <c r="L297" s="2" t="str">
        <f>HYPERLINK("https://files.afu.se/Downloads/Transcripts/Paracast%20(Gene%20Steinberg)/2017 08 08 - The Official Paracast Channel - The Paracast  October 19, 2014 — Ronald Regehr_H5dRuAafvrw - transcript (automated).pdf","Transcript Link")</f>
        <v>Transcript Link</v>
      </c>
    </row>
    <row r="298" ht="240" spans="1:12">
      <c r="A298" s="1" t="s">
        <v>1284</v>
      </c>
      <c r="B298" s="1" t="s">
        <v>12</v>
      </c>
      <c r="C298" s="4" t="s">
        <v>1293</v>
      </c>
      <c r="D298" s="1" t="s">
        <v>1294</v>
      </c>
      <c r="E298" s="1" t="s">
        <v>1295</v>
      </c>
      <c r="F298" s="4" t="s">
        <v>16</v>
      </c>
      <c r="G298" s="1" t="s">
        <v>17</v>
      </c>
      <c r="H298" s="1" t="s">
        <v>18</v>
      </c>
      <c r="I298" s="1" t="s">
        <v>19</v>
      </c>
      <c r="J298" s="1" t="s">
        <v>1296</v>
      </c>
      <c r="K298" s="1" t="s">
        <v>21</v>
      </c>
      <c r="L298" s="2" t="str">
        <f>HYPERLINK("https://files.afu.se/Downloads/Transcripts/Paracast%20(Gene%20Steinberg)/2017 08 08 - The Official Paracast Channel - The Paracast  October 12, 2014 — Robert Salas_Qkdk-fyop-4 - transcript (automated).pdf","Transcript Link")</f>
        <v>Transcript Link</v>
      </c>
    </row>
    <row r="299" ht="225" spans="1:12">
      <c r="A299" s="1" t="s">
        <v>1297</v>
      </c>
      <c r="B299" s="1" t="s">
        <v>12</v>
      </c>
      <c r="C299" s="4" t="s">
        <v>1298</v>
      </c>
      <c r="D299" s="1" t="s">
        <v>1299</v>
      </c>
      <c r="E299" s="1" t="s">
        <v>1300</v>
      </c>
      <c r="F299" s="4" t="s">
        <v>16</v>
      </c>
      <c r="G299" s="1" t="s">
        <v>17</v>
      </c>
      <c r="H299" s="1" t="s">
        <v>18</v>
      </c>
      <c r="I299" s="1" t="s">
        <v>19</v>
      </c>
      <c r="J299" s="1" t="s">
        <v>1301</v>
      </c>
      <c r="K299" s="1" t="s">
        <v>21</v>
      </c>
      <c r="L299" s="2" t="str">
        <f>HYPERLINK("https://files.afu.se/Downloads/Transcripts/Paracast%20(Gene%20Steinberg)/2017 08 07 - The Official Paracast Channel - The Paracast  October 26, 2014 — Richard Dolan_MAUDBxZm6v8 - transcript (automated).pdf","Transcript Link")</f>
        <v>Transcript Link</v>
      </c>
    </row>
    <row r="300" ht="195" spans="1:12">
      <c r="A300" s="1" t="s">
        <v>1297</v>
      </c>
      <c r="B300" s="1" t="s">
        <v>12</v>
      </c>
      <c r="C300" s="4" t="s">
        <v>1302</v>
      </c>
      <c r="D300" s="1" t="s">
        <v>1303</v>
      </c>
      <c r="E300" s="1" t="s">
        <v>1304</v>
      </c>
      <c r="F300" s="4" t="s">
        <v>16</v>
      </c>
      <c r="G300" s="1" t="s">
        <v>17</v>
      </c>
      <c r="H300" s="1" t="s">
        <v>18</v>
      </c>
      <c r="I300" s="1" t="s">
        <v>19</v>
      </c>
      <c r="J300" s="1" t="s">
        <v>1305</v>
      </c>
      <c r="K300" s="1" t="s">
        <v>21</v>
      </c>
      <c r="L300" s="2" t="str">
        <f>HYPERLINK("https://files.afu.se/Downloads/Transcripts/Paracast%20(Gene%20Steinberg)/2017 08 07 - The Official Paracast Channel - The Paracast  November 2, 2014 — Micah Hanks_M_dwY4c1NwM - transcript (automated).pdf","Transcript Link")</f>
        <v>Transcript Link</v>
      </c>
    </row>
    <row r="301" ht="300" spans="1:12">
      <c r="A301" s="1" t="s">
        <v>1306</v>
      </c>
      <c r="B301" s="1" t="s">
        <v>12</v>
      </c>
      <c r="C301" s="4" t="s">
        <v>1307</v>
      </c>
      <c r="D301" s="1" t="s">
        <v>1308</v>
      </c>
      <c r="E301" s="1" t="s">
        <v>1309</v>
      </c>
      <c r="F301" s="4" t="s">
        <v>16</v>
      </c>
      <c r="G301" s="1" t="s">
        <v>17</v>
      </c>
      <c r="H301" s="1" t="s">
        <v>18</v>
      </c>
      <c r="I301" s="1" t="s">
        <v>19</v>
      </c>
      <c r="J301" s="1" t="s">
        <v>1310</v>
      </c>
      <c r="K301" s="1" t="s">
        <v>21</v>
      </c>
      <c r="L301" s="2" t="str">
        <f>HYPERLINK("https://files.afu.se/Downloads/Transcripts/Paracast%20(Gene%20Steinberg)/2017 08 06 - The Official Paracast Channel - The Paracast  November 9, 2014 — Larry Holcombe_w6AEyGj2Ouo - transcript (automated).pdf","Transcript Link")</f>
        <v>Transcript Link</v>
      </c>
    </row>
    <row r="302" ht="240" spans="1:12">
      <c r="A302" s="1" t="s">
        <v>1306</v>
      </c>
      <c r="B302" s="1" t="s">
        <v>12</v>
      </c>
      <c r="C302" s="4" t="s">
        <v>1311</v>
      </c>
      <c r="D302" s="1" t="s">
        <v>1312</v>
      </c>
      <c r="E302" s="1" t="s">
        <v>1313</v>
      </c>
      <c r="F302" s="4" t="s">
        <v>16</v>
      </c>
      <c r="G302" s="1" t="s">
        <v>17</v>
      </c>
      <c r="H302" s="1" t="s">
        <v>18</v>
      </c>
      <c r="I302" s="1" t="s">
        <v>19</v>
      </c>
      <c r="J302" s="1" t="s">
        <v>1314</v>
      </c>
      <c r="K302" s="1" t="s">
        <v>21</v>
      </c>
      <c r="L302" s="2" t="str">
        <f>HYPERLINK("https://files.afu.se/Downloads/Transcripts/Paracast%20(Gene%20Steinberg)/2017 08 06 - The Official Paracast Channel - The Paracast  August 6, 2017 — James E. Clarkson_XEy6flc-xkY - transcript (automated).pdf","Transcript Link")</f>
        <v>Transcript Link</v>
      </c>
    </row>
    <row r="303" ht="165" spans="1:12">
      <c r="A303" s="1" t="s">
        <v>1306</v>
      </c>
      <c r="B303" s="1" t="s">
        <v>12</v>
      </c>
      <c r="C303" s="4" t="s">
        <v>1315</v>
      </c>
      <c r="D303" s="1" t="s">
        <v>1316</v>
      </c>
      <c r="E303" s="1" t="s">
        <v>1317</v>
      </c>
      <c r="F303" s="4" t="s">
        <v>16</v>
      </c>
      <c r="G303" s="1" t="s">
        <v>17</v>
      </c>
      <c r="H303" s="1" t="s">
        <v>18</v>
      </c>
      <c r="I303" s="1" t="s">
        <v>19</v>
      </c>
      <c r="J303" s="1" t="s">
        <v>1318</v>
      </c>
      <c r="K303" s="1" t="s">
        <v>21</v>
      </c>
      <c r="L303" s="2" t="str">
        <f>HYPERLINK("https://files.afu.se/Downloads/Transcripts/Paracast%20(Gene%20Steinberg)/2017 08 06 - The Official Paracast Channel - The Paracast  November 16, 2014 — Don Ecker_XIgu-mofkrQ - transcript (automated).pdf","Transcript Link")</f>
        <v>Transcript Link</v>
      </c>
    </row>
    <row r="304" ht="300" spans="1:12">
      <c r="A304" s="1" t="s">
        <v>1306</v>
      </c>
      <c r="B304" s="1" t="s">
        <v>12</v>
      </c>
      <c r="C304" s="4" t="s">
        <v>1319</v>
      </c>
      <c r="D304" s="1" t="s">
        <v>1320</v>
      </c>
      <c r="E304" s="1" t="s">
        <v>1321</v>
      </c>
      <c r="F304" s="4" t="s">
        <v>16</v>
      </c>
      <c r="G304" s="1" t="s">
        <v>17</v>
      </c>
      <c r="H304" s="1" t="s">
        <v>18</v>
      </c>
      <c r="I304" s="1" t="s">
        <v>19</v>
      </c>
      <c r="J304" s="1" t="s">
        <v>1322</v>
      </c>
      <c r="K304" s="1" t="s">
        <v>21</v>
      </c>
      <c r="L304" s="2" t="str">
        <f>HYPERLINK("https://files.afu.se/Downloads/Transcripts/Paracast%20(Gene%20Steinberg)/2017 08 06 - The Official Paracast Channel - The Paracast  November 23, 2014 — William J. Hall_YbIDYDFX3bE - transcript (automated).pdf","Transcript Link")</f>
        <v>Transcript Link</v>
      </c>
    </row>
    <row r="305" ht="210" spans="1:12">
      <c r="A305" s="1" t="s">
        <v>1323</v>
      </c>
      <c r="B305" s="1" t="s">
        <v>12</v>
      </c>
      <c r="C305" s="4" t="s">
        <v>1324</v>
      </c>
      <c r="D305" s="1" t="s">
        <v>1325</v>
      </c>
      <c r="E305" s="1" t="s">
        <v>1326</v>
      </c>
      <c r="F305" s="4" t="s">
        <v>16</v>
      </c>
      <c r="G305" s="1" t="s">
        <v>17</v>
      </c>
      <c r="H305" s="1" t="s">
        <v>18</v>
      </c>
      <c r="I305" s="1" t="s">
        <v>19</v>
      </c>
      <c r="J305" s="1" t="s">
        <v>1327</v>
      </c>
      <c r="K305" s="1" t="s">
        <v>21</v>
      </c>
      <c r="L305" s="2" t="str">
        <f>HYPERLINK("https://files.afu.se/Downloads/Transcripts/Paracast%20(Gene%20Steinberg)/2017 08 05 - The Official Paracast Channel - The Paracast  November 30, 2014 — Dr. Bruce Maccabee_PuoXiwa_2Rk - transcript (automated).pdf","Transcript Link")</f>
        <v>Transcript Link</v>
      </c>
    </row>
    <row r="306" ht="255" spans="1:12">
      <c r="A306" s="1" t="s">
        <v>1323</v>
      </c>
      <c r="B306" s="1" t="s">
        <v>12</v>
      </c>
      <c r="C306" s="4" t="s">
        <v>1328</v>
      </c>
      <c r="D306" s="1" t="s">
        <v>1329</v>
      </c>
      <c r="E306" s="1" t="s">
        <v>1330</v>
      </c>
      <c r="F306" s="4" t="s">
        <v>16</v>
      </c>
      <c r="G306" s="1" t="s">
        <v>17</v>
      </c>
      <c r="H306" s="1" t="s">
        <v>18</v>
      </c>
      <c r="I306" s="1" t="s">
        <v>19</v>
      </c>
      <c r="J306" s="1" t="s">
        <v>1331</v>
      </c>
      <c r="K306" s="1" t="s">
        <v>21</v>
      </c>
      <c r="L306" s="2" t="str">
        <f>HYPERLINK("https://files.afu.se/Downloads/Transcripts/Paracast%20(Gene%20Steinberg)/2017 08 05 - The Official Paracast Channel - The Paracast  December 7, 2014 — Peter Robbins_vGC7S8FKv-Y - transcript (automated).pdf","Transcript Link")</f>
        <v>Transcript Link</v>
      </c>
    </row>
    <row r="307" ht="225" spans="1:12">
      <c r="A307" s="1" t="s">
        <v>1323</v>
      </c>
      <c r="B307" s="1" t="s">
        <v>12</v>
      </c>
      <c r="C307" s="4" t="s">
        <v>1332</v>
      </c>
      <c r="D307" s="1" t="s">
        <v>1333</v>
      </c>
      <c r="E307" s="1" t="s">
        <v>1334</v>
      </c>
      <c r="F307" s="4" t="s">
        <v>16</v>
      </c>
      <c r="G307" s="1" t="s">
        <v>17</v>
      </c>
      <c r="H307" s="1" t="s">
        <v>18</v>
      </c>
      <c r="I307" s="1" t="s">
        <v>19</v>
      </c>
      <c r="J307" s="1" t="s">
        <v>1335</v>
      </c>
      <c r="K307" s="1" t="s">
        <v>21</v>
      </c>
      <c r="L307" s="2" t="str">
        <f>HYPERLINK("https://files.afu.se/Downloads/Transcripts/Paracast%20(Gene%20Steinberg)/2017 08 05 - The Official Paracast Channel - The Paracast  December 14, 2014 — George Hansen_NCqvJju14JA - transcript (automated).pdf","Transcript Link")</f>
        <v>Transcript Link</v>
      </c>
    </row>
    <row r="308" ht="270" spans="1:12">
      <c r="A308" s="1" t="s">
        <v>1323</v>
      </c>
      <c r="B308" s="1" t="s">
        <v>12</v>
      </c>
      <c r="C308" s="4" t="s">
        <v>1336</v>
      </c>
      <c r="D308" s="1" t="s">
        <v>1337</v>
      </c>
      <c r="E308" s="1" t="s">
        <v>1338</v>
      </c>
      <c r="F308" s="4" t="s">
        <v>16</v>
      </c>
      <c r="G308" s="1" t="s">
        <v>17</v>
      </c>
      <c r="H308" s="1" t="s">
        <v>18</v>
      </c>
      <c r="I308" s="1" t="s">
        <v>19</v>
      </c>
      <c r="J308" s="1" t="s">
        <v>1339</v>
      </c>
      <c r="K308" s="1" t="s">
        <v>21</v>
      </c>
      <c r="L308" s="2" t="str">
        <f>HYPERLINK("https://files.afu.se/Downloads/Transcripts/Paracast%20(Gene%20Steinberg)/2017 08 05 - The Official Paracast Channel - The Paracast  December 21, 2014 — Dr. Ardy Sixkiller Clarke_mufpGVKAFC8 - transcript (automated).pdf","Transcript Link")</f>
        <v>Transcript Link</v>
      </c>
    </row>
    <row r="309" ht="255" spans="1:12">
      <c r="A309" s="1" t="s">
        <v>1323</v>
      </c>
      <c r="B309" s="1" t="s">
        <v>12</v>
      </c>
      <c r="C309" s="4" t="s">
        <v>1340</v>
      </c>
      <c r="D309" s="1" t="s">
        <v>1341</v>
      </c>
      <c r="E309" s="1" t="s">
        <v>1342</v>
      </c>
      <c r="F309" s="4" t="s">
        <v>16</v>
      </c>
      <c r="G309" s="1" t="s">
        <v>17</v>
      </c>
      <c r="H309" s="1" t="s">
        <v>18</v>
      </c>
      <c r="I309" s="1" t="s">
        <v>19</v>
      </c>
      <c r="J309" s="1" t="s">
        <v>1343</v>
      </c>
      <c r="K309" s="1" t="s">
        <v>21</v>
      </c>
      <c r="L309" s="2" t="str">
        <f>HYPERLINK("https://files.afu.se/Downloads/Transcripts/Paracast%20(Gene%20Steinberg)/2017 08 05 - The Official Paracast Channel - The Paracast  December 28, 2014 — Paul Eno_E7XZ6njbUC4 - transcript (automated).pdf","Transcript Link")</f>
        <v>Transcript Link</v>
      </c>
    </row>
    <row r="310" ht="255" spans="1:12">
      <c r="A310" s="1" t="s">
        <v>1344</v>
      </c>
      <c r="B310" s="1" t="s">
        <v>12</v>
      </c>
      <c r="C310" s="4" t="s">
        <v>1345</v>
      </c>
      <c r="D310" s="1" t="s">
        <v>1346</v>
      </c>
      <c r="E310" s="1" t="s">
        <v>1347</v>
      </c>
      <c r="F310" s="4" t="s">
        <v>16</v>
      </c>
      <c r="G310" s="1" t="s">
        <v>17</v>
      </c>
      <c r="H310" s="1" t="s">
        <v>18</v>
      </c>
      <c r="I310" s="1" t="s">
        <v>19</v>
      </c>
      <c r="J310" s="1" t="s">
        <v>1348</v>
      </c>
      <c r="K310" s="1" t="s">
        <v>21</v>
      </c>
      <c r="L310" s="2" t="str">
        <f>HYPERLINK("https://files.afu.se/Downloads/Transcripts/Paracast%20(Gene%20Steinberg)/2017 08 04 - The Official Paracast Channel - The Paracast  January 4, 2015 — Dr. Benjamin Zeller_ylFqnxwHjOk - transcript (automated).pdf","Transcript Link")</f>
        <v>Transcript Link</v>
      </c>
    </row>
    <row r="311" ht="225" spans="1:12">
      <c r="A311" s="1" t="s">
        <v>1344</v>
      </c>
      <c r="B311" s="1" t="s">
        <v>12</v>
      </c>
      <c r="C311" s="4" t="s">
        <v>1349</v>
      </c>
      <c r="D311" s="1" t="s">
        <v>1350</v>
      </c>
      <c r="E311" s="1" t="s">
        <v>1351</v>
      </c>
      <c r="F311" s="4" t="s">
        <v>16</v>
      </c>
      <c r="G311" s="1" t="s">
        <v>17</v>
      </c>
      <c r="H311" s="1" t="s">
        <v>18</v>
      </c>
      <c r="I311" s="1" t="s">
        <v>19</v>
      </c>
      <c r="J311" s="1" t="s">
        <v>1352</v>
      </c>
      <c r="K311" s="1" t="s">
        <v>21</v>
      </c>
      <c r="L311" s="2" t="str">
        <f>HYPERLINK("https://files.afu.se/Downloads/Transcripts/Paracast%20(Gene%20Steinberg)/2017 08 04 - The Official Paracast Channel - The Paracast  January 11, 2015 — David Stinnett_X9zw42b3Qhk - transcript (automated).pdf","Transcript Link")</f>
        <v>Transcript Link</v>
      </c>
    </row>
    <row r="312" ht="135" spans="1:12">
      <c r="A312" s="1" t="s">
        <v>1344</v>
      </c>
      <c r="B312" s="1" t="s">
        <v>12</v>
      </c>
      <c r="C312" s="4" t="s">
        <v>1353</v>
      </c>
      <c r="D312" s="1" t="s">
        <v>1354</v>
      </c>
      <c r="E312" s="1" t="s">
        <v>1355</v>
      </c>
      <c r="F312" s="4" t="s">
        <v>16</v>
      </c>
      <c r="G312" s="1" t="s">
        <v>17</v>
      </c>
      <c r="H312" s="1" t="s">
        <v>18</v>
      </c>
      <c r="I312" s="1" t="s">
        <v>19</v>
      </c>
      <c r="J312" s="1" t="s">
        <v>1356</v>
      </c>
      <c r="K312" s="1" t="s">
        <v>21</v>
      </c>
      <c r="L312" s="2" t="str">
        <f>HYPERLINK("https://files.afu.se/Downloads/Transcripts/Paracast%20(Gene%20Steinberg)/2017 08 04 - The Official Paracast Channel - The Paracast March 7, 2010 — Jim Marrs_wkL6oyI-E_Y - transcript (automated).pdf","Transcript Link")</f>
        <v>Transcript Link</v>
      </c>
    </row>
    <row r="313" ht="225" spans="1:12">
      <c r="A313" s="1" t="s">
        <v>1357</v>
      </c>
      <c r="B313" s="1" t="s">
        <v>12</v>
      </c>
      <c r="C313" s="4" t="s">
        <v>1358</v>
      </c>
      <c r="D313" s="1" t="s">
        <v>1359</v>
      </c>
      <c r="E313" s="1" t="s">
        <v>1360</v>
      </c>
      <c r="F313" s="4" t="s">
        <v>16</v>
      </c>
      <c r="G313" s="1" t="s">
        <v>17</v>
      </c>
      <c r="H313" s="1" t="s">
        <v>18</v>
      </c>
      <c r="I313" s="1" t="s">
        <v>19</v>
      </c>
      <c r="J313" s="1" t="s">
        <v>1361</v>
      </c>
      <c r="K313" s="1" t="s">
        <v>21</v>
      </c>
      <c r="L313" s="2" t="str">
        <f>HYPERLINK("https://files.afu.se/Downloads/Transcripts/Paracast%20(Gene%20Steinberg)/2017 08 03 - The Official Paracast Channel - The Paracast  January 18, 2015 — Greg Bishop_7DpbNDr4-lo - transcript (automated).pdf","Transcript Link")</f>
        <v>Transcript Link</v>
      </c>
    </row>
    <row r="314" ht="210" spans="1:12">
      <c r="A314" s="1" t="s">
        <v>1362</v>
      </c>
      <c r="B314" s="1" t="s">
        <v>12</v>
      </c>
      <c r="C314" s="4" t="s">
        <v>1363</v>
      </c>
      <c r="D314" s="1" t="s">
        <v>1364</v>
      </c>
      <c r="E314" s="1" t="s">
        <v>1365</v>
      </c>
      <c r="F314" s="4" t="s">
        <v>16</v>
      </c>
      <c r="G314" s="1" t="s">
        <v>17</v>
      </c>
      <c r="H314" s="1" t="s">
        <v>18</v>
      </c>
      <c r="I314" s="1" t="s">
        <v>19</v>
      </c>
      <c r="J314" s="1" t="s">
        <v>1366</v>
      </c>
      <c r="K314" s="1" t="s">
        <v>21</v>
      </c>
      <c r="L314" s="2" t="str">
        <f>HYPERLINK("https://files.afu.se/Downloads/Transcripts/Paracast%20(Gene%20Steinberg)/2017 08 02 - The Official Paracast Channel - The Paracast  January 25, 2015 — David Marler_WQyU5GWw4tc - transcript (automated).pdf","Transcript Link")</f>
        <v>Transcript Link</v>
      </c>
    </row>
    <row r="315" ht="270" spans="1:12">
      <c r="A315" s="1" t="s">
        <v>1362</v>
      </c>
      <c r="B315" s="1" t="s">
        <v>12</v>
      </c>
      <c r="C315" s="4" t="s">
        <v>1367</v>
      </c>
      <c r="D315" s="1" t="s">
        <v>1368</v>
      </c>
      <c r="E315" s="1" t="s">
        <v>1369</v>
      </c>
      <c r="F315" s="4" t="s">
        <v>16</v>
      </c>
      <c r="G315" s="1" t="s">
        <v>17</v>
      </c>
      <c r="H315" s="1" t="s">
        <v>18</v>
      </c>
      <c r="I315" s="1" t="s">
        <v>19</v>
      </c>
      <c r="J315" s="1" t="s">
        <v>1370</v>
      </c>
      <c r="K315" s="1" t="s">
        <v>21</v>
      </c>
      <c r="L315" s="2" t="str">
        <f>HYPERLINK("https://files.afu.se/Downloads/Transcripts/Paracast%20(Gene%20Steinberg)/2017 08 02 - The Official Paracast Channel - The Paracast  February 1, 2015 — Burnt State_1nly0-VUBgk - transcript (automated).pdf","Transcript Link")</f>
        <v>Transcript Link</v>
      </c>
    </row>
    <row r="316" ht="180" spans="1:12">
      <c r="A316" s="1" t="s">
        <v>1362</v>
      </c>
      <c r="B316" s="1" t="s">
        <v>12</v>
      </c>
      <c r="C316" s="4" t="s">
        <v>1371</v>
      </c>
      <c r="D316" s="1" t="s">
        <v>1372</v>
      </c>
      <c r="E316" s="1" t="s">
        <v>1373</v>
      </c>
      <c r="F316" s="4" t="s">
        <v>16</v>
      </c>
      <c r="G316" s="1" t="s">
        <v>17</v>
      </c>
      <c r="H316" s="1" t="s">
        <v>18</v>
      </c>
      <c r="I316" s="1" t="s">
        <v>19</v>
      </c>
      <c r="J316" s="1" t="s">
        <v>1374</v>
      </c>
      <c r="K316" s="1" t="s">
        <v>21</v>
      </c>
      <c r="L316" s="2" t="str">
        <f>HYPERLINK("https://files.afu.se/Downloads/Transcripts/Paracast%20(Gene%20Steinberg)/2017 08 02 - The Official Paracast Channel - The Paracast  February 8, 2015 — Ron James_kWWgQac8yc0 - transcript (automated).pdf","Transcript Link")</f>
        <v>Transcript Link</v>
      </c>
    </row>
    <row r="317" ht="210" spans="1:12">
      <c r="A317" s="1" t="s">
        <v>1375</v>
      </c>
      <c r="B317" s="1" t="s">
        <v>12</v>
      </c>
      <c r="C317" s="4" t="s">
        <v>1376</v>
      </c>
      <c r="D317" s="1" t="s">
        <v>1377</v>
      </c>
      <c r="E317" s="1" t="s">
        <v>1378</v>
      </c>
      <c r="F317" s="4" t="s">
        <v>16</v>
      </c>
      <c r="G317" s="1" t="s">
        <v>17</v>
      </c>
      <c r="H317" s="1" t="s">
        <v>18</v>
      </c>
      <c r="I317" s="1" t="s">
        <v>19</v>
      </c>
      <c r="J317" s="1" t="s">
        <v>1379</v>
      </c>
      <c r="K317" s="1" t="s">
        <v>21</v>
      </c>
      <c r="L317" s="2" t="str">
        <f>HYPERLINK("https://files.afu.se/Downloads/Transcripts/Paracast%20(Gene%20Steinberg)/2017 08 01 - The Official Paracast Channel - The Paracast  February 15, 2015 — Alejandro Rojas_VFhc_L15v1A - transcript (automated).pdf","Transcript Link")</f>
        <v>Transcript Link</v>
      </c>
    </row>
    <row r="318" ht="255" spans="1:12">
      <c r="A318" s="1" t="s">
        <v>1375</v>
      </c>
      <c r="B318" s="1" t="s">
        <v>12</v>
      </c>
      <c r="C318" s="4" t="s">
        <v>1380</v>
      </c>
      <c r="D318" s="1" t="s">
        <v>1381</v>
      </c>
      <c r="E318" s="1" t="s">
        <v>1382</v>
      </c>
      <c r="F318" s="4" t="s">
        <v>16</v>
      </c>
      <c r="G318" s="1" t="s">
        <v>17</v>
      </c>
      <c r="H318" s="1" t="s">
        <v>18</v>
      </c>
      <c r="I318" s="1" t="s">
        <v>19</v>
      </c>
      <c r="J318" s="1" t="s">
        <v>1383</v>
      </c>
      <c r="K318" s="1" t="s">
        <v>21</v>
      </c>
      <c r="L318" s="2" t="str">
        <f>HYPERLINK("https://files.afu.se/Downloads/Transcripts/Paracast%20(Gene%20Steinberg)/2017 08 01 - The Official Paracast Channel - The Paracast  February 22, 2015 — Dr. John Brandenburg_U9y9bqhFuk4 - transcript (automated).pdf","Transcript Link")</f>
        <v>Transcript Link</v>
      </c>
    </row>
    <row r="319" ht="240" spans="1:12">
      <c r="A319" s="1" t="s">
        <v>1375</v>
      </c>
      <c r="B319" s="1" t="s">
        <v>12</v>
      </c>
      <c r="C319" s="4" t="s">
        <v>1384</v>
      </c>
      <c r="D319" s="1" t="s">
        <v>1385</v>
      </c>
      <c r="E319" s="1" t="s">
        <v>1386</v>
      </c>
      <c r="F319" s="4" t="s">
        <v>16</v>
      </c>
      <c r="G319" s="1" t="s">
        <v>17</v>
      </c>
      <c r="H319" s="1" t="s">
        <v>18</v>
      </c>
      <c r="I319" s="1" t="s">
        <v>19</v>
      </c>
      <c r="J319" s="1" t="s">
        <v>1387</v>
      </c>
      <c r="K319" s="1" t="s">
        <v>21</v>
      </c>
      <c r="L319" s="2" t="str">
        <f>HYPERLINK("https://files.afu.se/Downloads/Transcripts/Paracast%20(Gene%20Steinberg)/2017 08 01 - The Official Paracast Channel - The Paracast  March 1, 2015 — John Burroughs and Nick Pope_8D0kx1cHjmM - transcript (automated).pdf","Transcript Link")</f>
        <v>Transcript Link</v>
      </c>
    </row>
    <row r="320" ht="255" spans="1:12">
      <c r="A320" s="1" t="s">
        <v>1375</v>
      </c>
      <c r="B320" s="1" t="s">
        <v>12</v>
      </c>
      <c r="C320" s="4" t="s">
        <v>1388</v>
      </c>
      <c r="D320" s="1" t="s">
        <v>1389</v>
      </c>
      <c r="E320" s="1" t="s">
        <v>1390</v>
      </c>
      <c r="F320" s="4" t="s">
        <v>16</v>
      </c>
      <c r="G320" s="1" t="s">
        <v>17</v>
      </c>
      <c r="H320" s="1" t="s">
        <v>18</v>
      </c>
      <c r="I320" s="1" t="s">
        <v>19</v>
      </c>
      <c r="J320" s="1" t="s">
        <v>1391</v>
      </c>
      <c r="K320" s="1" t="s">
        <v>21</v>
      </c>
      <c r="L320" s="2" t="str">
        <f>HYPERLINK("https://files.afu.se/Downloads/Transcripts/Paracast%20(Gene%20Steinberg)/2017 08 01 - The Official Paracast Channel - The Paracast  March 8, 2015 — David Hatcher Childress_9Yp1819Mhnw - transcript (automated).pdf","Transcript Link")</f>
        <v>Transcript Link</v>
      </c>
    </row>
    <row r="321" ht="210" spans="1:12">
      <c r="A321" s="1" t="s">
        <v>1392</v>
      </c>
      <c r="B321" s="1" t="s">
        <v>12</v>
      </c>
      <c r="C321" s="4" t="s">
        <v>1393</v>
      </c>
      <c r="D321" s="1" t="s">
        <v>1394</v>
      </c>
      <c r="E321" s="1" t="s">
        <v>1395</v>
      </c>
      <c r="F321" s="4" t="s">
        <v>16</v>
      </c>
      <c r="G321" s="1" t="s">
        <v>17</v>
      </c>
      <c r="H321" s="1" t="s">
        <v>18</v>
      </c>
      <c r="I321" s="1" t="s">
        <v>19</v>
      </c>
      <c r="J321" s="1" t="s">
        <v>1396</v>
      </c>
      <c r="K321" s="1" t="s">
        <v>21</v>
      </c>
      <c r="L321" s="2" t="str">
        <f>HYPERLINK("https://files.afu.se/Downloads/Transcripts/Paracast%20(Gene%20Steinberg)/2017 07 31 - The Official Paracast Channel - The Paracast  March 15, 2015 — Linda Godfrey_XQ8JgBxni5g - transcript (automated).pdf","Transcript Link")</f>
        <v>Transcript Link</v>
      </c>
    </row>
    <row r="322" ht="270" spans="1:12">
      <c r="A322" s="1" t="s">
        <v>1392</v>
      </c>
      <c r="B322" s="1" t="s">
        <v>12</v>
      </c>
      <c r="C322" s="4" t="s">
        <v>1397</v>
      </c>
      <c r="D322" s="1" t="s">
        <v>1398</v>
      </c>
      <c r="E322" s="1" t="s">
        <v>1399</v>
      </c>
      <c r="F322" s="4" t="s">
        <v>16</v>
      </c>
      <c r="G322" s="1" t="s">
        <v>17</v>
      </c>
      <c r="H322" s="1" t="s">
        <v>18</v>
      </c>
      <c r="I322" s="1" t="s">
        <v>19</v>
      </c>
      <c r="J322" s="1" t="s">
        <v>1400</v>
      </c>
      <c r="K322" s="1" t="s">
        <v>21</v>
      </c>
      <c r="L322" s="2" t="str">
        <f>HYPERLINK("https://files.afu.se/Downloads/Transcripts/Paracast%20(Gene%20Steinberg)/2017 07 31 - The Official Paracast Channel - The Paracast  March 22, 2015 — Marty Rosenblatt_-nFCrc9gu-w - transcript (automated).pdf","Transcript Link")</f>
        <v>Transcript Link</v>
      </c>
    </row>
    <row r="323" ht="210" spans="1:12">
      <c r="A323" s="1" t="s">
        <v>1392</v>
      </c>
      <c r="B323" s="1" t="s">
        <v>12</v>
      </c>
      <c r="C323" s="4" t="s">
        <v>1401</v>
      </c>
      <c r="D323" s="1" t="s">
        <v>1402</v>
      </c>
      <c r="E323" s="1" t="s">
        <v>1403</v>
      </c>
      <c r="F323" s="4" t="s">
        <v>16</v>
      </c>
      <c r="G323" s="1" t="s">
        <v>17</v>
      </c>
      <c r="H323" s="1" t="s">
        <v>18</v>
      </c>
      <c r="I323" s="1" t="s">
        <v>19</v>
      </c>
      <c r="J323" s="1" t="s">
        <v>1404</v>
      </c>
      <c r="K323" s="1" t="s">
        <v>21</v>
      </c>
      <c r="L323" s="2" t="str">
        <f>HYPERLINK("https://files.afu.se/Downloads/Transcripts/Paracast%20(Gene%20Steinberg)/2017 07 31 - The Official Paracast Channel - The Paracast  April 5, 2015 — George Wingfield_AfH7jIAjWjM - transcript (automated).pdf","Transcript Link")</f>
        <v>Transcript Link</v>
      </c>
    </row>
    <row r="324" ht="240" spans="1:12">
      <c r="A324" s="1" t="s">
        <v>1405</v>
      </c>
      <c r="B324" s="1" t="s">
        <v>12</v>
      </c>
      <c r="C324" s="4" t="s">
        <v>1406</v>
      </c>
      <c r="D324" s="1" t="s">
        <v>1407</v>
      </c>
      <c r="E324" s="1" t="s">
        <v>1408</v>
      </c>
      <c r="F324" s="4" t="s">
        <v>16</v>
      </c>
      <c r="G324" s="1" t="s">
        <v>17</v>
      </c>
      <c r="H324" s="1" t="s">
        <v>18</v>
      </c>
      <c r="I324" s="1" t="s">
        <v>19</v>
      </c>
      <c r="J324" s="1" t="s">
        <v>1409</v>
      </c>
      <c r="K324" s="1" t="s">
        <v>21</v>
      </c>
      <c r="L324" s="2" t="str">
        <f>HYPERLINK("https://files.afu.se/Downloads/Transcripts/Paracast%20(Gene%20Steinberg)/2017 07 30 - The Official Paracast Channel - The Paracast  July 30, 2017 — Dr. Irena Scott with J. Randall Murphy__GgHO59zYPY - transcript (automated).pdf","Transcript Link")</f>
        <v>Transcript Link</v>
      </c>
    </row>
    <row r="325" ht="240" spans="1:12">
      <c r="A325" s="1" t="s">
        <v>1405</v>
      </c>
      <c r="B325" s="1" t="s">
        <v>12</v>
      </c>
      <c r="C325" s="4" t="s">
        <v>1410</v>
      </c>
      <c r="D325" s="1" t="s">
        <v>1411</v>
      </c>
      <c r="E325" s="1" t="s">
        <v>1412</v>
      </c>
      <c r="F325" s="4" t="s">
        <v>16</v>
      </c>
      <c r="G325" s="1" t="s">
        <v>17</v>
      </c>
      <c r="H325" s="1" t="s">
        <v>18</v>
      </c>
      <c r="I325" s="1" t="s">
        <v>19</v>
      </c>
      <c r="J325" s="1" t="s">
        <v>1413</v>
      </c>
      <c r="K325" s="1" t="s">
        <v>21</v>
      </c>
      <c r="L325" s="2" t="str">
        <f>HYPERLINK("https://files.afu.se/Downloads/Transcripts/Paracast%20(Gene%20Steinberg)/2017 07 30 - The Official Paracast Channel - The Paracast  March 29, 2015 — James Carrion_-xn-1x9Mq_k - transcript (automated).pdf","Transcript Link")</f>
        <v>Transcript Link</v>
      </c>
    </row>
    <row r="326" ht="180" spans="1:12">
      <c r="A326" s="1" t="s">
        <v>1414</v>
      </c>
      <c r="B326" s="1" t="s">
        <v>12</v>
      </c>
      <c r="C326" s="4" t="s">
        <v>1415</v>
      </c>
      <c r="D326" s="1" t="s">
        <v>1416</v>
      </c>
      <c r="E326" s="1" t="s">
        <v>1417</v>
      </c>
      <c r="F326" s="4" t="s">
        <v>16</v>
      </c>
      <c r="G326" s="1" t="s">
        <v>17</v>
      </c>
      <c r="H326" s="1" t="s">
        <v>18</v>
      </c>
      <c r="I326" s="1" t="s">
        <v>19</v>
      </c>
      <c r="J326" s="1" t="s">
        <v>1418</v>
      </c>
      <c r="K326" s="1" t="s">
        <v>21</v>
      </c>
      <c r="L326" s="2" t="str">
        <f>HYPERLINK("https://files.afu.se/Downloads/Transcripts/Paracast%20(Gene%20Steinberg)/2017 07 28 - The Official Paracast Channel - The Paracast  April 12, 2015 — Shop Talk 2015 with Burnt State_BnBztTz4qYA - transcript (automated).pdf","Transcript Link")</f>
        <v>Transcript Link</v>
      </c>
    </row>
    <row r="327" ht="195" spans="1:12">
      <c r="A327" s="1" t="s">
        <v>1414</v>
      </c>
      <c r="B327" s="1" t="s">
        <v>12</v>
      </c>
      <c r="C327" s="4" t="s">
        <v>1419</v>
      </c>
      <c r="D327" s="1" t="s">
        <v>1420</v>
      </c>
      <c r="E327" s="1" t="s">
        <v>1421</v>
      </c>
      <c r="F327" s="4" t="s">
        <v>16</v>
      </c>
      <c r="G327" s="1" t="s">
        <v>17</v>
      </c>
      <c r="H327" s="1" t="s">
        <v>18</v>
      </c>
      <c r="I327" s="1" t="s">
        <v>19</v>
      </c>
      <c r="J327" s="1" t="s">
        <v>1422</v>
      </c>
      <c r="K327" s="1" t="s">
        <v>21</v>
      </c>
      <c r="L327" s="2" t="str">
        <f>HYPERLINK("https://files.afu.se/Downloads/Transcripts/Paracast%20(Gene%20Steinberg)/2017 07 28 - The Official Paracast Channel - The Paracast  April 19, 2015 — Kevin D. Randle_6vPU0VLM7NQ - transcript (automated).pdf","Transcript Link")</f>
        <v>Transcript Link</v>
      </c>
    </row>
    <row r="328" ht="210" spans="1:12">
      <c r="A328" s="1" t="s">
        <v>1414</v>
      </c>
      <c r="B328" s="1" t="s">
        <v>12</v>
      </c>
      <c r="C328" s="4" t="s">
        <v>1423</v>
      </c>
      <c r="D328" s="1" t="s">
        <v>1424</v>
      </c>
      <c r="E328" s="1" t="s">
        <v>1425</v>
      </c>
      <c r="F328" s="4" t="s">
        <v>16</v>
      </c>
      <c r="G328" s="1" t="s">
        <v>17</v>
      </c>
      <c r="H328" s="1" t="s">
        <v>18</v>
      </c>
      <c r="I328" s="1" t="s">
        <v>19</v>
      </c>
      <c r="J328" s="1" t="s">
        <v>1426</v>
      </c>
      <c r="K328" s="1" t="s">
        <v>21</v>
      </c>
      <c r="L328" s="2" t="str">
        <f>HYPERLINK("https://files.afu.se/Downloads/Transcripts/Paracast%20(Gene%20Steinberg)/2017 07 28 - The Official Paracast Channel - The Paracast  May 3, 2015 — Eric Wargo_J1lJXMnNByQ - transcript (automated).pdf","Transcript Link")</f>
        <v>Transcript Link</v>
      </c>
    </row>
    <row r="329" ht="225" spans="1:12">
      <c r="A329" s="1" t="s">
        <v>1414</v>
      </c>
      <c r="B329" s="1" t="s">
        <v>12</v>
      </c>
      <c r="C329" s="4" t="s">
        <v>1427</v>
      </c>
      <c r="D329" s="1" t="s">
        <v>1428</v>
      </c>
      <c r="E329" s="1" t="s">
        <v>1429</v>
      </c>
      <c r="F329" s="4" t="s">
        <v>16</v>
      </c>
      <c r="G329" s="1" t="s">
        <v>17</v>
      </c>
      <c r="H329" s="1" t="s">
        <v>18</v>
      </c>
      <c r="I329" s="1" t="s">
        <v>19</v>
      </c>
      <c r="J329" s="1" t="s">
        <v>1430</v>
      </c>
      <c r="K329" s="1" t="s">
        <v>21</v>
      </c>
      <c r="L329" s="2" t="str">
        <f>HYPERLINK("https://files.afu.se/Downloads/Transcripts/Paracast%20(Gene%20Steinberg)/2017 07 28 - The Official Paracast Channel - The Paracast  May 10, 2015 — Red Pill Junkie with Richard Dolan_pXNiOakzsFM - transcript (automated).pdf","Transcript Link")</f>
        <v>Transcript Link</v>
      </c>
    </row>
    <row r="330" ht="285" spans="1:12">
      <c r="A330" s="1" t="s">
        <v>1414</v>
      </c>
      <c r="B330" s="1" t="s">
        <v>12</v>
      </c>
      <c r="C330" s="4" t="s">
        <v>1431</v>
      </c>
      <c r="D330" s="1" t="s">
        <v>1432</v>
      </c>
      <c r="E330" s="1" t="s">
        <v>1433</v>
      </c>
      <c r="F330" s="4" t="s">
        <v>16</v>
      </c>
      <c r="G330" s="1" t="s">
        <v>17</v>
      </c>
      <c r="H330" s="1" t="s">
        <v>18</v>
      </c>
      <c r="I330" s="1" t="s">
        <v>19</v>
      </c>
      <c r="J330" s="1" t="s">
        <v>1434</v>
      </c>
      <c r="K330" s="1" t="s">
        <v>21</v>
      </c>
      <c r="L330" s="2" t="str">
        <f>HYPERLINK("https://files.afu.se/Downloads/Transcripts/Paracast%20(Gene%20Steinberg)/2017 07 28 - The Official Paracast Channel - The Paracast  May 17, 2015 — Ronald Regehr_AWcJQOFN9Ic - transcript (automated).pdf","Transcript Link")</f>
        <v>Transcript Link</v>
      </c>
    </row>
    <row r="331" ht="225" spans="1:12">
      <c r="A331" s="1" t="s">
        <v>1435</v>
      </c>
      <c r="B331" s="1" t="s">
        <v>12</v>
      </c>
      <c r="C331" s="4" t="s">
        <v>1436</v>
      </c>
      <c r="D331" s="1" t="s">
        <v>1437</v>
      </c>
      <c r="E331" s="1" t="s">
        <v>1438</v>
      </c>
      <c r="F331" s="4" t="s">
        <v>16</v>
      </c>
      <c r="G331" s="1" t="s">
        <v>17</v>
      </c>
      <c r="H331" s="1" t="s">
        <v>18</v>
      </c>
      <c r="I331" s="1" t="s">
        <v>19</v>
      </c>
      <c r="J331" s="1" t="s">
        <v>1439</v>
      </c>
      <c r="K331" s="1" t="s">
        <v>21</v>
      </c>
      <c r="L331" s="2" t="str">
        <f>HYPERLINK("https://files.afu.se/Downloads/Transcripts/Paracast%20(Gene%20Steinberg)/2017 07 27 - The Official Paracast Channel - The Paracast  May 24, 2015 — Tim Beckley_CFEdSXXveF0 - transcript (automated).pdf","Transcript Link")</f>
        <v>Transcript Link</v>
      </c>
    </row>
    <row r="332" ht="225" spans="1:12">
      <c r="A332" s="1" t="s">
        <v>1435</v>
      </c>
      <c r="B332" s="1" t="s">
        <v>12</v>
      </c>
      <c r="C332" s="4" t="s">
        <v>1440</v>
      </c>
      <c r="D332" s="1" t="s">
        <v>1441</v>
      </c>
      <c r="E332" s="1" t="s">
        <v>1442</v>
      </c>
      <c r="F332" s="4" t="s">
        <v>16</v>
      </c>
      <c r="G332" s="1" t="s">
        <v>17</v>
      </c>
      <c r="H332" s="1" t="s">
        <v>18</v>
      </c>
      <c r="I332" s="1" t="s">
        <v>19</v>
      </c>
      <c r="J332" s="1" t="s">
        <v>1443</v>
      </c>
      <c r="K332" s="1" t="s">
        <v>21</v>
      </c>
      <c r="L332" s="2" t="str">
        <f>HYPERLINK("https://files.afu.se/Downloads/Transcripts/Paracast%20(Gene%20Steinberg)/2017 07 27 - The Official Paracast Channel - The Paracast  May 31, 2015 — Ryan Skinner_hDsiDj_S0P4 - transcript (automated).pdf","Transcript Link")</f>
        <v>Transcript Link</v>
      </c>
    </row>
    <row r="333" ht="225" spans="1:12">
      <c r="A333" s="1" t="s">
        <v>1435</v>
      </c>
      <c r="B333" s="1" t="s">
        <v>12</v>
      </c>
      <c r="C333" s="4" t="s">
        <v>1444</v>
      </c>
      <c r="D333" s="1" t="s">
        <v>1445</v>
      </c>
      <c r="E333" s="1" t="s">
        <v>1446</v>
      </c>
      <c r="F333" s="4" t="s">
        <v>16</v>
      </c>
      <c r="G333" s="1" t="s">
        <v>17</v>
      </c>
      <c r="H333" s="1" t="s">
        <v>18</v>
      </c>
      <c r="I333" s="1" t="s">
        <v>19</v>
      </c>
      <c r="J333" s="1" t="s">
        <v>1447</v>
      </c>
      <c r="K333" s="1" t="s">
        <v>21</v>
      </c>
      <c r="L333" s="2" t="str">
        <f>HYPERLINK("https://files.afu.se/Downloads/Transcripts/Paracast%20(Gene%20Steinberg)/2017 07 27 - The Official Paracast Channel - The Paracast  June 7, 2015 — Alejandro Rojas_PCh5ubfwdIk - transcript (automated).pdf","Transcript Link")</f>
        <v>Transcript Link</v>
      </c>
    </row>
    <row r="334" ht="210" spans="1:12">
      <c r="A334" s="1" t="s">
        <v>1435</v>
      </c>
      <c r="B334" s="1" t="s">
        <v>12</v>
      </c>
      <c r="C334" s="4" t="s">
        <v>1448</v>
      </c>
      <c r="D334" s="1" t="s">
        <v>1449</v>
      </c>
      <c r="E334" s="1" t="s">
        <v>1450</v>
      </c>
      <c r="F334" s="4" t="s">
        <v>16</v>
      </c>
      <c r="G334" s="1" t="s">
        <v>17</v>
      </c>
      <c r="H334" s="1" t="s">
        <v>18</v>
      </c>
      <c r="I334" s="1" t="s">
        <v>19</v>
      </c>
      <c r="J334" s="1" t="s">
        <v>1451</v>
      </c>
      <c r="K334" s="1" t="s">
        <v>21</v>
      </c>
      <c r="L334" s="2" t="str">
        <f>HYPERLINK("https://files.afu.se/Downloads/Transcripts/Paracast%20(Gene%20Steinberg)/2017 07 27 - The Official Paracast Channel - The Paracast  June 14, 2015 — Nick Redfern_86IUAx-A7m8 - transcript (automated).pdf","Transcript Link")</f>
        <v>Transcript Link</v>
      </c>
    </row>
    <row r="335" ht="225" spans="1:12">
      <c r="A335" s="1" t="s">
        <v>1452</v>
      </c>
      <c r="B335" s="1" t="s">
        <v>12</v>
      </c>
      <c r="C335" s="4" t="s">
        <v>1453</v>
      </c>
      <c r="D335" s="1" t="s">
        <v>1454</v>
      </c>
      <c r="E335" s="1" t="s">
        <v>1455</v>
      </c>
      <c r="F335" s="4" t="s">
        <v>16</v>
      </c>
      <c r="G335" s="1" t="s">
        <v>17</v>
      </c>
      <c r="H335" s="1" t="s">
        <v>18</v>
      </c>
      <c r="I335" s="1" t="s">
        <v>19</v>
      </c>
      <c r="J335" s="1" t="s">
        <v>1456</v>
      </c>
      <c r="K335" s="1" t="s">
        <v>21</v>
      </c>
      <c r="L335" s="2" t="str">
        <f>HYPERLINK("https://files.afu.se/Downloads/Transcripts/Paracast%20(Gene%20Steinberg)/2017 07 26 - The Official Paracast Channel - The Paracast  June 21, 2015 — Kathleen Marden_oY953SPDJj4 - transcript (automated).pdf","Transcript Link")</f>
        <v>Transcript Link</v>
      </c>
    </row>
    <row r="336" ht="255" spans="1:12">
      <c r="A336" s="1" t="s">
        <v>1452</v>
      </c>
      <c r="B336" s="1" t="s">
        <v>12</v>
      </c>
      <c r="C336" s="4" t="s">
        <v>1457</v>
      </c>
      <c r="D336" s="1" t="s">
        <v>1458</v>
      </c>
      <c r="E336" s="1" t="s">
        <v>1459</v>
      </c>
      <c r="F336" s="4" t="s">
        <v>16</v>
      </c>
      <c r="G336" s="1" t="s">
        <v>17</v>
      </c>
      <c r="H336" s="1" t="s">
        <v>18</v>
      </c>
      <c r="I336" s="1" t="s">
        <v>19</v>
      </c>
      <c r="J336" s="1" t="s">
        <v>1460</v>
      </c>
      <c r="K336" s="1" t="s">
        <v>21</v>
      </c>
      <c r="L336" s="2" t="str">
        <f>HYPERLINK("https://files.afu.se/Downloads/Transcripts/Paracast%20(Gene%20Steinberg)/2017 07 26 - The Official Paracast Channel - The Paracast  June 28, 2015 — Richard Dolan_TJVoPBEBa0M - transcript (automated).pdf","Transcript Link")</f>
        <v>Transcript Link</v>
      </c>
    </row>
    <row r="337" ht="270" spans="1:12">
      <c r="A337" s="1" t="s">
        <v>1452</v>
      </c>
      <c r="B337" s="1" t="s">
        <v>12</v>
      </c>
      <c r="C337" s="4" t="s">
        <v>1461</v>
      </c>
      <c r="D337" s="1" t="s">
        <v>1462</v>
      </c>
      <c r="E337" s="1" t="s">
        <v>1463</v>
      </c>
      <c r="F337" s="4" t="s">
        <v>16</v>
      </c>
      <c r="G337" s="1" t="s">
        <v>17</v>
      </c>
      <c r="H337" s="1" t="s">
        <v>18</v>
      </c>
      <c r="I337" s="1" t="s">
        <v>19</v>
      </c>
      <c r="J337" s="1" t="s">
        <v>1464</v>
      </c>
      <c r="K337" s="1" t="s">
        <v>21</v>
      </c>
      <c r="L337" s="2" t="str">
        <f>HYPERLINK("https://files.afu.se/Downloads/Transcripts/Paracast%20(Gene%20Steinberg)/2017 07 26 - The Official Paracast Channel - The Paracast  July 5, 2015 — Ray Hernandez_gv5y-4jvtIs - transcript (automated).pdf","Transcript Link")</f>
        <v>Transcript Link</v>
      </c>
    </row>
    <row r="338" ht="225" spans="1:12">
      <c r="A338" s="1" t="s">
        <v>1452</v>
      </c>
      <c r="B338" s="1" t="s">
        <v>12</v>
      </c>
      <c r="C338" s="4" t="s">
        <v>1465</v>
      </c>
      <c r="D338" s="1" t="s">
        <v>1466</v>
      </c>
      <c r="E338" s="1" t="s">
        <v>1467</v>
      </c>
      <c r="F338" s="4" t="s">
        <v>16</v>
      </c>
      <c r="G338" s="1" t="s">
        <v>17</v>
      </c>
      <c r="H338" s="1" t="s">
        <v>18</v>
      </c>
      <c r="I338" s="1" t="s">
        <v>19</v>
      </c>
      <c r="J338" s="1" t="s">
        <v>1468</v>
      </c>
      <c r="K338" s="1" t="s">
        <v>21</v>
      </c>
      <c r="L338" s="2" t="str">
        <f>HYPERLINK("https://files.afu.se/Downloads/Transcripts/Paracast%20(Gene%20Steinberg)/2017 07 26 - The Official Paracast Channel - The Paracast  July 12, 2015 — Marie D. Jones_JauxPr1WOMs - transcript (automated).pdf","Transcript Link")</f>
        <v>Transcript Link</v>
      </c>
    </row>
    <row r="339" ht="315" spans="1:12">
      <c r="A339" s="1" t="s">
        <v>1452</v>
      </c>
      <c r="B339" s="1" t="s">
        <v>12</v>
      </c>
      <c r="C339" s="4" t="s">
        <v>1469</v>
      </c>
      <c r="D339" s="1" t="s">
        <v>1470</v>
      </c>
      <c r="E339" s="1" t="s">
        <v>1471</v>
      </c>
      <c r="F339" s="4" t="s">
        <v>16</v>
      </c>
      <c r="G339" s="1" t="s">
        <v>17</v>
      </c>
      <c r="H339" s="1" t="s">
        <v>18</v>
      </c>
      <c r="I339" s="1" t="s">
        <v>19</v>
      </c>
      <c r="J339" s="1" t="s">
        <v>1472</v>
      </c>
      <c r="K339" s="1" t="s">
        <v>21</v>
      </c>
      <c r="L339" s="2" t="str">
        <f>HYPERLINK("https://files.afu.se/Downloads/Transcripts/Paracast%20(Gene%20Steinberg)/2017 07 26 - The Official Paracast Channel - The Paracast  July 19, 2015 — Greg Bishop and Walter Bosley_aNU1xBWA5yg - transcript (automated).pdf","Transcript Link")</f>
        <v>Transcript Link</v>
      </c>
    </row>
    <row r="340" ht="270" spans="1:12">
      <c r="A340" s="1" t="s">
        <v>1473</v>
      </c>
      <c r="B340" s="1" t="s">
        <v>12</v>
      </c>
      <c r="C340" s="4" t="s">
        <v>1474</v>
      </c>
      <c r="D340" s="1" t="s">
        <v>1475</v>
      </c>
      <c r="E340" s="1" t="s">
        <v>1476</v>
      </c>
      <c r="F340" s="4" t="s">
        <v>16</v>
      </c>
      <c r="G340" s="1" t="s">
        <v>17</v>
      </c>
      <c r="H340" s="1" t="s">
        <v>18</v>
      </c>
      <c r="I340" s="1" t="s">
        <v>19</v>
      </c>
      <c r="J340" s="1" t="s">
        <v>1477</v>
      </c>
      <c r="K340" s="1" t="s">
        <v>21</v>
      </c>
      <c r="L340" s="2" t="str">
        <f>HYPERLINK("https://files.afu.se/Downloads/Transcripts/Paracast%20(Gene%20Steinberg)/2017 07 25 - The Official Paracast Channel - The Paracast  August 2, 2015 — Margie Kay_oMped7xStyE - transcript (automated).pdf","Transcript Link")</f>
        <v>Transcript Link</v>
      </c>
    </row>
    <row r="341" ht="300" spans="1:12">
      <c r="A341" s="1" t="s">
        <v>1473</v>
      </c>
      <c r="B341" s="1" t="s">
        <v>12</v>
      </c>
      <c r="C341" s="4" t="s">
        <v>1478</v>
      </c>
      <c r="D341" s="1" t="s">
        <v>1479</v>
      </c>
      <c r="E341" s="1" t="s">
        <v>1480</v>
      </c>
      <c r="F341" s="4" t="s">
        <v>16</v>
      </c>
      <c r="G341" s="1" t="s">
        <v>17</v>
      </c>
      <c r="H341" s="1" t="s">
        <v>18</v>
      </c>
      <c r="I341" s="1" t="s">
        <v>19</v>
      </c>
      <c r="J341" s="1" t="s">
        <v>1481</v>
      </c>
      <c r="K341" s="1" t="s">
        <v>21</v>
      </c>
      <c r="L341" s="2" t="str">
        <f>HYPERLINK("https://files.afu.se/Downloads/Transcripts/Paracast%20(Gene%20Steinberg)/2017 07 25 - The Official Paracast Channel - The Paracast  August 9, 2015 — Micah Hanks_kEh8kMAKEns - transcript (automated).pdf","Transcript Link")</f>
        <v>Transcript Link</v>
      </c>
    </row>
    <row r="342" ht="270" spans="1:12">
      <c r="A342" s="1" t="s">
        <v>1473</v>
      </c>
      <c r="B342" s="1" t="s">
        <v>12</v>
      </c>
      <c r="C342" s="4" t="s">
        <v>1482</v>
      </c>
      <c r="D342" s="1" t="s">
        <v>1483</v>
      </c>
      <c r="E342" s="1" t="s">
        <v>1484</v>
      </c>
      <c r="F342" s="4" t="s">
        <v>16</v>
      </c>
      <c r="G342" s="1" t="s">
        <v>17</v>
      </c>
      <c r="H342" s="1" t="s">
        <v>18</v>
      </c>
      <c r="I342" s="1" t="s">
        <v>19</v>
      </c>
      <c r="J342" s="1" t="s">
        <v>1485</v>
      </c>
      <c r="K342" s="1" t="s">
        <v>21</v>
      </c>
      <c r="L342" s="2" t="str">
        <f>HYPERLINK("https://files.afu.se/Downloads/Transcripts/Paracast%20(Gene%20Steinberg)/2017 07 25 - The Official Paracast Channel - The Paracast  August 16, 2015 — Christopher Garetano_wKpZD5rqVXw - transcript (automated).pdf","Transcript Link")</f>
        <v>Transcript Link</v>
      </c>
    </row>
    <row r="343" ht="255" spans="1:12">
      <c r="A343" s="1" t="s">
        <v>1473</v>
      </c>
      <c r="B343" s="1" t="s">
        <v>12</v>
      </c>
      <c r="C343" s="4" t="s">
        <v>1486</v>
      </c>
      <c r="D343" s="1" t="s">
        <v>1487</v>
      </c>
      <c r="E343" s="1" t="s">
        <v>1488</v>
      </c>
      <c r="F343" s="4" t="s">
        <v>16</v>
      </c>
      <c r="G343" s="1" t="s">
        <v>17</v>
      </c>
      <c r="H343" s="1" t="s">
        <v>18</v>
      </c>
      <c r="I343" s="1" t="s">
        <v>19</v>
      </c>
      <c r="J343" s="1" t="s">
        <v>1489</v>
      </c>
      <c r="K343" s="1" t="s">
        <v>21</v>
      </c>
      <c r="L343" s="2" t="str">
        <f>HYPERLINK("https://files.afu.se/Downloads/Transcripts/Paracast%20(Gene%20Steinberg)/2017 07 25 - The Official Paracast Channel - The Paracast  August 23, 2015 — Red Pill Junkie with Curt Collins_u_cA-LKgIL0 - transcript (automated).pdf","Transcript Link")</f>
        <v>Transcript Link</v>
      </c>
    </row>
    <row r="344" ht="225" spans="1:12">
      <c r="A344" s="1" t="s">
        <v>1490</v>
      </c>
      <c r="B344" s="1" t="s">
        <v>12</v>
      </c>
      <c r="C344" s="4" t="s">
        <v>1491</v>
      </c>
      <c r="D344" s="1" t="s">
        <v>1492</v>
      </c>
      <c r="E344" s="1" t="s">
        <v>1493</v>
      </c>
      <c r="F344" s="4" t="s">
        <v>16</v>
      </c>
      <c r="G344" s="1" t="s">
        <v>17</v>
      </c>
      <c r="H344" s="1" t="s">
        <v>18</v>
      </c>
      <c r="I344" s="1" t="s">
        <v>19</v>
      </c>
      <c r="J344" s="1" t="s">
        <v>1494</v>
      </c>
      <c r="K344" s="1" t="s">
        <v>21</v>
      </c>
      <c r="L344" s="2" t="str">
        <f>HYPERLINK("https://files.afu.se/Downloads/Transcripts/Paracast%20(Gene%20Steinberg)/2017 07 24 - The Official Paracast Channel - The Paracast  August 30, 2015 — Chris Rutkowski_k1hCkIU5S1U - transcript (automated).pdf","Transcript Link")</f>
        <v>Transcript Link</v>
      </c>
    </row>
    <row r="345" ht="255" spans="1:12">
      <c r="A345" s="1" t="s">
        <v>1490</v>
      </c>
      <c r="B345" s="1" t="s">
        <v>12</v>
      </c>
      <c r="C345" s="4" t="s">
        <v>1495</v>
      </c>
      <c r="D345" s="1" t="s">
        <v>1496</v>
      </c>
      <c r="E345" s="1" t="s">
        <v>1497</v>
      </c>
      <c r="F345" s="4" t="s">
        <v>16</v>
      </c>
      <c r="G345" s="1" t="s">
        <v>17</v>
      </c>
      <c r="H345" s="1" t="s">
        <v>18</v>
      </c>
      <c r="I345" s="1" t="s">
        <v>19</v>
      </c>
      <c r="J345" s="1" t="s">
        <v>1498</v>
      </c>
      <c r="K345" s="1" t="s">
        <v>21</v>
      </c>
      <c r="L345" s="2" t="str">
        <f>HYPERLINK("https://files.afu.se/Downloads/Transcripts/Paracast%20(Gene%20Steinberg)/2017 07 24 - The Official Paracast Channel - The Paracast  September 6, 2015 — Walter Bosley with Goggs Mackay_tamSUXjmJH0 - transcript (automated).pdf","Transcript Link")</f>
        <v>Transcript Link</v>
      </c>
    </row>
    <row r="346" ht="165" spans="1:12">
      <c r="A346" s="1" t="s">
        <v>1490</v>
      </c>
      <c r="B346" s="1" t="s">
        <v>12</v>
      </c>
      <c r="C346" s="4" t="s">
        <v>1499</v>
      </c>
      <c r="D346" s="1" t="s">
        <v>1500</v>
      </c>
      <c r="E346" s="1" t="s">
        <v>1501</v>
      </c>
      <c r="F346" s="4" t="s">
        <v>16</v>
      </c>
      <c r="G346" s="1" t="s">
        <v>17</v>
      </c>
      <c r="H346" s="1" t="s">
        <v>18</v>
      </c>
      <c r="I346" s="1" t="s">
        <v>19</v>
      </c>
      <c r="J346" s="1" t="s">
        <v>1502</v>
      </c>
      <c r="K346" s="1" t="s">
        <v>21</v>
      </c>
      <c r="L346" s="2" t="str">
        <f>HYPERLINK("https://files.afu.se/Downloads/Transcripts/Paracast%20(Gene%20Steinberg)/2017 07 24 - The Official Paracast Channel - September 13, 2015 — Gene &amp; Chris Interviewed_gvf-nvnm1NY - transcript (automated).pdf","Transcript Link")</f>
        <v>Transcript Link</v>
      </c>
    </row>
    <row r="347" ht="240" spans="1:12">
      <c r="A347" s="1" t="s">
        <v>1503</v>
      </c>
      <c r="B347" s="1" t="s">
        <v>12</v>
      </c>
      <c r="C347" s="4" t="s">
        <v>1504</v>
      </c>
      <c r="D347" s="1" t="s">
        <v>1505</v>
      </c>
      <c r="E347" s="1" t="s">
        <v>1506</v>
      </c>
      <c r="F347" s="4" t="s">
        <v>16</v>
      </c>
      <c r="G347" s="1" t="s">
        <v>17</v>
      </c>
      <c r="H347" s="1" t="s">
        <v>18</v>
      </c>
      <c r="I347" s="1" t="s">
        <v>19</v>
      </c>
      <c r="J347" s="1" t="s">
        <v>1507</v>
      </c>
      <c r="K347" s="1" t="s">
        <v>21</v>
      </c>
      <c r="L347" s="2" t="str">
        <f>HYPERLINK("https://files.afu.se/Downloads/Transcripts/Paracast%20(Gene%20Steinberg)/2017 07 23 - The Official Paracast Channel - The Paracast  July 23, 2017 — Peter Robbins_7NEn_Wdov3k - transcript (automated).pdf","Transcript Link")</f>
        <v>Transcript Link</v>
      </c>
    </row>
    <row r="348" ht="195" spans="1:12">
      <c r="A348" s="1" t="s">
        <v>1503</v>
      </c>
      <c r="B348" s="1" t="s">
        <v>12</v>
      </c>
      <c r="C348" s="4" t="s">
        <v>1508</v>
      </c>
      <c r="D348" s="1" t="s">
        <v>1509</v>
      </c>
      <c r="E348" s="1" t="s">
        <v>1510</v>
      </c>
      <c r="F348" s="4" t="s">
        <v>16</v>
      </c>
      <c r="G348" s="1" t="s">
        <v>17</v>
      </c>
      <c r="H348" s="1" t="s">
        <v>18</v>
      </c>
      <c r="I348" s="1" t="s">
        <v>19</v>
      </c>
      <c r="J348" s="1" t="s">
        <v>1511</v>
      </c>
      <c r="K348" s="1" t="s">
        <v>21</v>
      </c>
      <c r="L348" s="2" t="str">
        <f>HYPERLINK("https://files.afu.se/Downloads/Transcripts/Paracast%20(Gene%20Steinberg)/2017 07 23 - The Official Paracast Channel - The Paracast  September 20, 2015 — Rosemary Ellen Guiley_rIQdfxNoIT0 - transcript (automated).pdf","Transcript Link")</f>
        <v>Transcript Link</v>
      </c>
    </row>
    <row r="349" ht="240" spans="1:12">
      <c r="A349" s="1" t="s">
        <v>1503</v>
      </c>
      <c r="B349" s="1" t="s">
        <v>12</v>
      </c>
      <c r="C349" s="4" t="s">
        <v>1512</v>
      </c>
      <c r="D349" s="1" t="s">
        <v>1513</v>
      </c>
      <c r="E349" s="1" t="s">
        <v>1514</v>
      </c>
      <c r="F349" s="4" t="s">
        <v>16</v>
      </c>
      <c r="G349" s="1" t="s">
        <v>17</v>
      </c>
      <c r="H349" s="1" t="s">
        <v>18</v>
      </c>
      <c r="I349" s="1" t="s">
        <v>19</v>
      </c>
      <c r="J349" s="1" t="s">
        <v>1515</v>
      </c>
      <c r="K349" s="1" t="s">
        <v>21</v>
      </c>
      <c r="L349" s="2" t="str">
        <f>HYPERLINK("https://files.afu.se/Downloads/Transcripts/Paracast%20(Gene%20Steinberg)/2017 07 23 - The Official Paracast Channel - The Paracast  September 27, 2015 — Nick Redfern with Curtis Collins_mAhHUAJbJ_E - transcript (automated).pdf","Transcript Link")</f>
        <v>Transcript Link</v>
      </c>
    </row>
    <row r="350" ht="240" spans="1:12">
      <c r="A350" s="1" t="s">
        <v>1516</v>
      </c>
      <c r="B350" s="1" t="s">
        <v>12</v>
      </c>
      <c r="C350" s="4" t="s">
        <v>1517</v>
      </c>
      <c r="D350" s="1" t="s">
        <v>1518</v>
      </c>
      <c r="E350" s="1" t="s">
        <v>1519</v>
      </c>
      <c r="F350" s="4" t="s">
        <v>16</v>
      </c>
      <c r="G350" s="1" t="s">
        <v>17</v>
      </c>
      <c r="H350" s="1" t="s">
        <v>18</v>
      </c>
      <c r="I350" s="1" t="s">
        <v>19</v>
      </c>
      <c r="J350" s="1" t="s">
        <v>1520</v>
      </c>
      <c r="K350" s="1" t="s">
        <v>21</v>
      </c>
      <c r="L350" s="2" t="str">
        <f>HYPERLINK("https://files.afu.se/Downloads/Transcripts/Paracast%20(Gene%20Steinberg)/2017 07 22 - The Official Paracast Channel - The Paracast  October 4, 2015 — Stan Gordon_HG9jReM8RuA - transcript (automated).pdf","Transcript Link")</f>
        <v>Transcript Link</v>
      </c>
    </row>
    <row r="351" ht="225" spans="1:12">
      <c r="A351" s="1" t="s">
        <v>1516</v>
      </c>
      <c r="B351" s="1" t="s">
        <v>12</v>
      </c>
      <c r="C351" s="4" t="s">
        <v>1521</v>
      </c>
      <c r="D351" s="1" t="s">
        <v>1522</v>
      </c>
      <c r="E351" s="1" t="s">
        <v>1523</v>
      </c>
      <c r="F351" s="4" t="s">
        <v>16</v>
      </c>
      <c r="G351" s="1" t="s">
        <v>17</v>
      </c>
      <c r="H351" s="1" t="s">
        <v>18</v>
      </c>
      <c r="I351" s="1" t="s">
        <v>19</v>
      </c>
      <c r="J351" s="1" t="s">
        <v>1524</v>
      </c>
      <c r="K351" s="1" t="s">
        <v>21</v>
      </c>
      <c r="L351" s="2" t="str">
        <f>HYPERLINK("https://files.afu.se/Downloads/Transcripts/Paracast%20(Gene%20Steinberg)/2017 07 22 - The Official Paracast Channel - The Paracast  October 11, 2015 — Don Ecker_JqVyb-skZaE - transcript (automated).pdf","Transcript Link")</f>
        <v>Transcript Link</v>
      </c>
    </row>
    <row r="352" ht="225" spans="1:12">
      <c r="A352" s="1" t="s">
        <v>1516</v>
      </c>
      <c r="B352" s="1" t="s">
        <v>12</v>
      </c>
      <c r="C352" s="4" t="s">
        <v>1525</v>
      </c>
      <c r="D352" s="1" t="s">
        <v>1526</v>
      </c>
      <c r="E352" s="1" t="s">
        <v>1527</v>
      </c>
      <c r="F352" s="4" t="s">
        <v>16</v>
      </c>
      <c r="G352" s="1" t="s">
        <v>17</v>
      </c>
      <c r="H352" s="1" t="s">
        <v>18</v>
      </c>
      <c r="I352" s="1" t="s">
        <v>19</v>
      </c>
      <c r="J352" s="1" t="s">
        <v>1528</v>
      </c>
      <c r="K352" s="1" t="s">
        <v>21</v>
      </c>
      <c r="L352" s="2" t="str">
        <f>HYPERLINK("https://files.afu.se/Downloads/Transcripts/Paracast%20(Gene%20Steinberg)/2017 07 22 - The Official Paracast Channel - The Paracast  October 18, 2015 — Dr. David Jacobs_VH3nm6cCSBA - transcript (automated).pdf","Transcript Link")</f>
        <v>Transcript Link</v>
      </c>
    </row>
    <row r="353" ht="240" spans="1:12">
      <c r="A353" s="1" t="s">
        <v>1516</v>
      </c>
      <c r="B353" s="1" t="s">
        <v>12</v>
      </c>
      <c r="C353" s="4" t="s">
        <v>1529</v>
      </c>
      <c r="D353" s="1" t="s">
        <v>1530</v>
      </c>
      <c r="E353" s="1" t="s">
        <v>1531</v>
      </c>
      <c r="F353" s="4" t="s">
        <v>16</v>
      </c>
      <c r="G353" s="1" t="s">
        <v>17</v>
      </c>
      <c r="H353" s="1" t="s">
        <v>18</v>
      </c>
      <c r="I353" s="1" t="s">
        <v>19</v>
      </c>
      <c r="J353" s="1" t="s">
        <v>1532</v>
      </c>
      <c r="K353" s="1" t="s">
        <v>21</v>
      </c>
      <c r="L353" s="2" t="str">
        <f>HYPERLINK("https://files.afu.se/Downloads/Transcripts/Paracast%20(Gene%20Steinberg)/2017 07 22 - The Official Paracast Channel - The Paracast  October 25, 2015 — Stanton T. Friedman_z5tPeESmYjQ - transcript (automated).pdf","Transcript Link")</f>
        <v>Transcript Link</v>
      </c>
    </row>
    <row r="354" ht="255" spans="1:12">
      <c r="A354" s="1" t="s">
        <v>1516</v>
      </c>
      <c r="B354" s="1" t="s">
        <v>12</v>
      </c>
      <c r="C354" s="4" t="s">
        <v>1533</v>
      </c>
      <c r="D354" s="1" t="s">
        <v>1534</v>
      </c>
      <c r="E354" s="1" t="s">
        <v>1535</v>
      </c>
      <c r="F354" s="4" t="s">
        <v>16</v>
      </c>
      <c r="G354" s="1" t="s">
        <v>17</v>
      </c>
      <c r="H354" s="1" t="s">
        <v>18</v>
      </c>
      <c r="I354" s="1" t="s">
        <v>19</v>
      </c>
      <c r="J354" s="1" t="s">
        <v>1536</v>
      </c>
      <c r="K354" s="1" t="s">
        <v>21</v>
      </c>
      <c r="L354" s="2" t="str">
        <f>HYPERLINK("https://files.afu.se/Downloads/Transcripts/Paracast%20(Gene%20Steinberg)/2017 07 22 - The Official Paracast Channel - The Paracast  November 1, 2015 — Clas Svahn_NDTbfd1myJQ - transcript (automated).pdf","Transcript Link")</f>
        <v>Transcript Link</v>
      </c>
    </row>
    <row r="355" ht="240" spans="1:12">
      <c r="A355" s="1" t="s">
        <v>1516</v>
      </c>
      <c r="B355" s="1" t="s">
        <v>12</v>
      </c>
      <c r="C355" s="4" t="s">
        <v>1537</v>
      </c>
      <c r="D355" s="1" t="s">
        <v>1538</v>
      </c>
      <c r="E355" s="1" t="s">
        <v>1539</v>
      </c>
      <c r="F355" s="4" t="s">
        <v>16</v>
      </c>
      <c r="G355" s="1" t="s">
        <v>17</v>
      </c>
      <c r="H355" s="1" t="s">
        <v>18</v>
      </c>
      <c r="I355" s="1" t="s">
        <v>19</v>
      </c>
      <c r="J355" s="1" t="s">
        <v>1540</v>
      </c>
      <c r="K355" s="1" t="s">
        <v>21</v>
      </c>
      <c r="L355" s="2" t="str">
        <f>HYPERLINK("https://files.afu.se/Downloads/Transcripts/Paracast%20(Gene%20Steinberg)/2017 07 22 - The Official Paracast Channel - The Paracast  November 8, 2015 — Dr. John Brandenburg with Goggs Mackay_8mlHCodqGzs - transcript (automated).pdf","Transcript Link")</f>
        <v>Transcript Link</v>
      </c>
    </row>
    <row r="356" ht="225" spans="1:12">
      <c r="A356" s="1" t="s">
        <v>1541</v>
      </c>
      <c r="B356" s="1" t="s">
        <v>12</v>
      </c>
      <c r="C356" s="4" t="s">
        <v>1542</v>
      </c>
      <c r="D356" s="1" t="s">
        <v>1543</v>
      </c>
      <c r="E356" s="1" t="s">
        <v>1544</v>
      </c>
      <c r="F356" s="4" t="s">
        <v>16</v>
      </c>
      <c r="G356" s="1" t="s">
        <v>17</v>
      </c>
      <c r="H356" s="1" t="s">
        <v>18</v>
      </c>
      <c r="I356" s="1" t="s">
        <v>19</v>
      </c>
      <c r="J356" s="1" t="s">
        <v>1545</v>
      </c>
      <c r="K356" s="1" t="s">
        <v>21</v>
      </c>
      <c r="L356" s="2" t="str">
        <f>HYPERLINK("https://files.afu.se/Downloads/Transcripts/Paracast%20(Gene%20Steinberg)/2017 07 21 - The Official Paracast Channel - The Paracast  November 15, 2015 — Mark Rodeghier and Leslie Kean_RntjWzGe9gk - transcript (automated).pdf","Transcript Link")</f>
        <v>Transcript Link</v>
      </c>
    </row>
    <row r="357" ht="195" spans="1:12">
      <c r="A357" s="1" t="s">
        <v>1541</v>
      </c>
      <c r="B357" s="1" t="s">
        <v>12</v>
      </c>
      <c r="C357" s="4" t="s">
        <v>1546</v>
      </c>
      <c r="D357" s="1" t="s">
        <v>1547</v>
      </c>
      <c r="E357" s="1" t="s">
        <v>1548</v>
      </c>
      <c r="F357" s="4" t="s">
        <v>16</v>
      </c>
      <c r="G357" s="1" t="s">
        <v>17</v>
      </c>
      <c r="H357" s="1" t="s">
        <v>18</v>
      </c>
      <c r="I357" s="1" t="s">
        <v>19</v>
      </c>
      <c r="J357" s="1" t="s">
        <v>1549</v>
      </c>
      <c r="K357" s="1" t="s">
        <v>21</v>
      </c>
      <c r="L357" s="2" t="str">
        <f>HYPERLINK("https://files.afu.se/Downloads/Transcripts/Paracast%20(Gene%20Steinberg)/2017 07 21 - The Official Paracast Channel - The Paracast  November 22, 2015 — Chris Aubeck_9aoiEowJ548 - transcript (automated).pdf","Transcript Link")</f>
        <v>Transcript Link</v>
      </c>
    </row>
    <row r="358" ht="210" spans="1:12">
      <c r="A358" s="1" t="s">
        <v>1541</v>
      </c>
      <c r="B358" s="1" t="s">
        <v>12</v>
      </c>
      <c r="C358" s="4" t="s">
        <v>1550</v>
      </c>
      <c r="D358" s="1" t="s">
        <v>1551</v>
      </c>
      <c r="E358" s="1" t="s">
        <v>1552</v>
      </c>
      <c r="F358" s="4" t="s">
        <v>16</v>
      </c>
      <c r="G358" s="1" t="s">
        <v>17</v>
      </c>
      <c r="H358" s="1" t="s">
        <v>18</v>
      </c>
      <c r="I358" s="1" t="s">
        <v>19</v>
      </c>
      <c r="J358" s="1" t="s">
        <v>1553</v>
      </c>
      <c r="K358" s="1" t="s">
        <v>21</v>
      </c>
      <c r="L358" s="2" t="str">
        <f>HYPERLINK("https://files.afu.se/Downloads/Transcripts/Paracast%20(Gene%20Steinberg)/2017 07 21 - The Official Paracast Channel - The Paracast  December 13, 2015 — Walter Bosley_AcVgnQIGAQI - transcript (automated).pdf","Transcript Link")</f>
        <v>Transcript Link</v>
      </c>
    </row>
    <row r="359" ht="240" spans="1:12">
      <c r="A359" s="1" t="s">
        <v>1541</v>
      </c>
      <c r="B359" s="1" t="s">
        <v>12</v>
      </c>
      <c r="C359" s="4" t="s">
        <v>1554</v>
      </c>
      <c r="D359" s="1" t="s">
        <v>1555</v>
      </c>
      <c r="E359" s="1" t="s">
        <v>1556</v>
      </c>
      <c r="F359" s="4" t="s">
        <v>16</v>
      </c>
      <c r="G359" s="1" t="s">
        <v>17</v>
      </c>
      <c r="H359" s="1" t="s">
        <v>18</v>
      </c>
      <c r="I359" s="1" t="s">
        <v>19</v>
      </c>
      <c r="J359" s="1" t="s">
        <v>1557</v>
      </c>
      <c r="K359" s="1" t="s">
        <v>21</v>
      </c>
      <c r="L359" s="2" t="str">
        <f>HYPERLINK("https://files.afu.se/Downloads/Transcripts/Paracast%20(Gene%20Steinberg)/2017 07 21 - The Official Paracast Channel - The Paracast  November 29, 2015 — Kathleen Marden_0ae-QU1JLas - transcript (automated).pdf","Transcript Link")</f>
        <v>Transcript Link</v>
      </c>
    </row>
    <row r="360" ht="210" spans="1:12">
      <c r="A360" s="1" t="s">
        <v>1541</v>
      </c>
      <c r="B360" s="1" t="s">
        <v>12</v>
      </c>
      <c r="C360" s="4" t="s">
        <v>1558</v>
      </c>
      <c r="D360" s="1" t="s">
        <v>1559</v>
      </c>
      <c r="E360" s="1" t="s">
        <v>1560</v>
      </c>
      <c r="F360" s="4" t="s">
        <v>16</v>
      </c>
      <c r="G360" s="1" t="s">
        <v>17</v>
      </c>
      <c r="H360" s="1" t="s">
        <v>18</v>
      </c>
      <c r="I360" s="1" t="s">
        <v>19</v>
      </c>
      <c r="J360" s="1" t="s">
        <v>1561</v>
      </c>
      <c r="K360" s="1" t="s">
        <v>21</v>
      </c>
      <c r="L360" s="2" t="str">
        <f>HYPERLINK("https://files.afu.se/Downloads/Transcripts/Paracast%20(Gene%20Steinberg)/2017 07 21 - The Official Paracast Channel - The Paracast  December 6, 2015 — Joshua Cutchin_0znR0kp-uCM - transcript (automated).pdf","Transcript Link")</f>
        <v>Transcript Link</v>
      </c>
    </row>
    <row r="361" ht="240" spans="1:12">
      <c r="A361" s="1" t="s">
        <v>1562</v>
      </c>
      <c r="B361" s="1" t="s">
        <v>12</v>
      </c>
      <c r="C361" s="4" t="s">
        <v>1563</v>
      </c>
      <c r="D361" s="1" t="s">
        <v>1564</v>
      </c>
      <c r="E361" s="1" t="s">
        <v>1565</v>
      </c>
      <c r="F361" s="4" t="s">
        <v>16</v>
      </c>
      <c r="G361" s="1" t="s">
        <v>17</v>
      </c>
      <c r="H361" s="1" t="s">
        <v>18</v>
      </c>
      <c r="I361" s="1" t="s">
        <v>19</v>
      </c>
      <c r="J361" s="1" t="s">
        <v>1566</v>
      </c>
      <c r="K361" s="1" t="s">
        <v>21</v>
      </c>
      <c r="L361" s="2" t="str">
        <f>HYPERLINK("https://files.afu.se/Downloads/Transcripts/Paracast%20(Gene%20Steinberg)/2017 07 20 - The Official Paracast Channel - The Paracast  December 20, 2015 — Nancy du Tertre_i1ANVGodR3M - transcript (automated).pdf","Transcript Link")</f>
        <v>Transcript Link</v>
      </c>
    </row>
    <row r="362" ht="240" spans="1:12">
      <c r="A362" s="1" t="s">
        <v>1562</v>
      </c>
      <c r="B362" s="1" t="s">
        <v>12</v>
      </c>
      <c r="C362" s="4" t="s">
        <v>1567</v>
      </c>
      <c r="D362" s="1" t="s">
        <v>1568</v>
      </c>
      <c r="E362" s="1" t="s">
        <v>1569</v>
      </c>
      <c r="F362" s="4" t="s">
        <v>16</v>
      </c>
      <c r="G362" s="1" t="s">
        <v>17</v>
      </c>
      <c r="H362" s="1" t="s">
        <v>18</v>
      </c>
      <c r="I362" s="1" t="s">
        <v>19</v>
      </c>
      <c r="J362" s="1" t="s">
        <v>1570</v>
      </c>
      <c r="K362" s="1" t="s">
        <v>21</v>
      </c>
      <c r="L362" s="2" t="str">
        <f>HYPERLINK("https://files.afu.se/Downloads/Transcripts/Paracast%20(Gene%20Steinberg)/2017 07 20 - The Official Paracast Channel - The Paracast  December 27, 2015 — Mike Clelland_ld3NNzdWffY - transcript (automated).pdf","Transcript Link")</f>
        <v>Transcript Link</v>
      </c>
    </row>
    <row r="363" ht="255" spans="1:12">
      <c r="A363" s="1" t="s">
        <v>1562</v>
      </c>
      <c r="B363" s="1" t="s">
        <v>12</v>
      </c>
      <c r="C363" s="4" t="s">
        <v>1571</v>
      </c>
      <c r="D363" s="1" t="s">
        <v>1572</v>
      </c>
      <c r="E363" s="1" t="s">
        <v>1573</v>
      </c>
      <c r="F363" s="4" t="s">
        <v>16</v>
      </c>
      <c r="G363" s="1" t="s">
        <v>17</v>
      </c>
      <c r="H363" s="1" t="s">
        <v>18</v>
      </c>
      <c r="I363" s="1" t="s">
        <v>19</v>
      </c>
      <c r="J363" s="1" t="s">
        <v>1574</v>
      </c>
      <c r="K363" s="1" t="s">
        <v>21</v>
      </c>
      <c r="L363" s="2" t="str">
        <f>HYPERLINK("https://files.afu.se/Downloads/Transcripts/Paracast%20(Gene%20Steinberg)/2017 07 20 - The Official Paracast Channel - The Paracast  January 3, 2016 — Micah Hanks_TsrVOuMM8QQ - transcript (automated).pdf","Transcript Link")</f>
        <v>Transcript Link</v>
      </c>
    </row>
    <row r="364" ht="210" spans="1:12">
      <c r="A364" s="1" t="s">
        <v>1562</v>
      </c>
      <c r="B364" s="1" t="s">
        <v>12</v>
      </c>
      <c r="C364" s="4" t="s">
        <v>1575</v>
      </c>
      <c r="D364" s="1" t="s">
        <v>1576</v>
      </c>
      <c r="E364" s="1" t="s">
        <v>1577</v>
      </c>
      <c r="F364" s="4" t="s">
        <v>16</v>
      </c>
      <c r="G364" s="1" t="s">
        <v>17</v>
      </c>
      <c r="H364" s="1" t="s">
        <v>18</v>
      </c>
      <c r="I364" s="1" t="s">
        <v>19</v>
      </c>
      <c r="J364" s="1" t="s">
        <v>1578</v>
      </c>
      <c r="K364" s="1" t="s">
        <v>21</v>
      </c>
      <c r="L364" s="2" t="str">
        <f>HYPERLINK("https://files.afu.se/Downloads/Transcripts/Paracast%20(Gene%20Steinberg)/2017 07 20 - The Official Paracast Channel - The Paracast  January 10, 2016 — Chris Rutkowski_2H5Ei7ot6WY - transcript (automated).pdf","Transcript Link")</f>
        <v>Transcript Link</v>
      </c>
    </row>
    <row r="365" ht="225" spans="1:12">
      <c r="A365" s="1" t="s">
        <v>1579</v>
      </c>
      <c r="B365" s="1" t="s">
        <v>12</v>
      </c>
      <c r="C365" s="4" t="s">
        <v>1580</v>
      </c>
      <c r="D365" s="1" t="s">
        <v>1581</v>
      </c>
      <c r="E365" s="1" t="s">
        <v>1582</v>
      </c>
      <c r="F365" s="4" t="s">
        <v>16</v>
      </c>
      <c r="G365" s="1" t="s">
        <v>17</v>
      </c>
      <c r="H365" s="1" t="s">
        <v>18</v>
      </c>
      <c r="I365" s="1" t="s">
        <v>19</v>
      </c>
      <c r="J365" s="1" t="s">
        <v>1583</v>
      </c>
      <c r="K365" s="1" t="s">
        <v>21</v>
      </c>
      <c r="L365" s="2" t="str">
        <f>HYPERLINK("https://files.afu.se/Downloads/Transcripts/Paracast%20(Gene%20Steinberg)/2017 07 19 - The Official Paracast Channel - The Paracast  January 17, 2016 — Allen Greenfield_90OE5iltWMU - transcript (automated).pdf","Transcript Link")</f>
        <v>Transcript Link</v>
      </c>
    </row>
    <row r="366" ht="240" spans="1:12">
      <c r="A366" s="1" t="s">
        <v>1579</v>
      </c>
      <c r="B366" s="1" t="s">
        <v>12</v>
      </c>
      <c r="C366" s="4" t="s">
        <v>1584</v>
      </c>
      <c r="D366" s="1" t="s">
        <v>1585</v>
      </c>
      <c r="E366" s="1" t="s">
        <v>1586</v>
      </c>
      <c r="F366" s="4" t="s">
        <v>16</v>
      </c>
      <c r="G366" s="1" t="s">
        <v>17</v>
      </c>
      <c r="H366" s="1" t="s">
        <v>18</v>
      </c>
      <c r="I366" s="1" t="s">
        <v>19</v>
      </c>
      <c r="J366" s="1" t="s">
        <v>1587</v>
      </c>
      <c r="K366" s="1" t="s">
        <v>21</v>
      </c>
      <c r="L366" s="2" t="str">
        <f>HYPERLINK("https://files.afu.se/Downloads/Transcripts/Paracast%20(Gene%20Steinberg)/2017 07 19 - The Official Paracast Channel - The Paracast  January 24, 2016 — Dr. Kirby Surprise_YEjVU_tdNgQ - transcript (automated).pdf","Transcript Link")</f>
        <v>Transcript Link</v>
      </c>
    </row>
    <row r="367" ht="210" spans="1:12">
      <c r="A367" s="1" t="s">
        <v>1579</v>
      </c>
      <c r="B367" s="1" t="s">
        <v>12</v>
      </c>
      <c r="C367" s="4" t="s">
        <v>1588</v>
      </c>
      <c r="D367" s="1" t="s">
        <v>1589</v>
      </c>
      <c r="E367" s="1" t="s">
        <v>1590</v>
      </c>
      <c r="F367" s="4" t="s">
        <v>16</v>
      </c>
      <c r="G367" s="1" t="s">
        <v>17</v>
      </c>
      <c r="H367" s="1" t="s">
        <v>18</v>
      </c>
      <c r="I367" s="1" t="s">
        <v>19</v>
      </c>
      <c r="J367" s="1" t="s">
        <v>1591</v>
      </c>
      <c r="K367" s="1" t="s">
        <v>21</v>
      </c>
      <c r="L367" s="2" t="str">
        <f>HYPERLINK("https://files.afu.se/Downloads/Transcripts/Paracast%20(Gene%20Steinberg)/2017 07 19 - The Official Paracast Channel - The Paracast  January 31, 2016 — Alejandro Rojas_ghgs0CXH2ec - transcript (automated).pdf","Transcript Link")</f>
        <v>Transcript Link</v>
      </c>
    </row>
    <row r="368" ht="270" spans="1:12">
      <c r="A368" s="1" t="s">
        <v>1579</v>
      </c>
      <c r="B368" s="1" t="s">
        <v>12</v>
      </c>
      <c r="C368" s="4" t="s">
        <v>1592</v>
      </c>
      <c r="D368" s="1" t="s">
        <v>1593</v>
      </c>
      <c r="E368" s="1" t="s">
        <v>1594</v>
      </c>
      <c r="F368" s="4" t="s">
        <v>16</v>
      </c>
      <c r="G368" s="1" t="s">
        <v>17</v>
      </c>
      <c r="H368" s="1" t="s">
        <v>18</v>
      </c>
      <c r="I368" s="1" t="s">
        <v>19</v>
      </c>
      <c r="J368" s="1" t="s">
        <v>1595</v>
      </c>
      <c r="K368" s="1" t="s">
        <v>21</v>
      </c>
      <c r="L368" s="2" t="str">
        <f>HYPERLINK("https://files.afu.se/Downloads/Transcripts/Paracast%20(Gene%20Steinberg)/2017 07 19 - The Official Paracast Channel - The Paracast  February 7, 2016 — Eric Ouelett_1NfHz9Y_V1E - transcript (automated).pdf","Transcript Link")</f>
        <v>Transcript Link</v>
      </c>
    </row>
    <row r="369" ht="255" spans="1:12">
      <c r="A369" s="1" t="s">
        <v>1596</v>
      </c>
      <c r="B369" s="1" t="s">
        <v>12</v>
      </c>
      <c r="C369" s="4" t="s">
        <v>1597</v>
      </c>
      <c r="D369" s="1" t="s">
        <v>1598</v>
      </c>
      <c r="E369" s="1" t="s">
        <v>1599</v>
      </c>
      <c r="F369" s="4" t="s">
        <v>16</v>
      </c>
      <c r="G369" s="1" t="s">
        <v>17</v>
      </c>
      <c r="H369" s="1" t="s">
        <v>18</v>
      </c>
      <c r="I369" s="1" t="s">
        <v>19</v>
      </c>
      <c r="J369" s="1" t="s">
        <v>1600</v>
      </c>
      <c r="K369" s="1" t="s">
        <v>21</v>
      </c>
      <c r="L369" s="2" t="str">
        <f>HYPERLINK("https://files.afu.se/Downloads/Transcripts/Paracast%20(Gene%20Steinberg)/2017 07 18 - The Official Paracast Channel - The Paracast  February 14, 2016 — Whitley Strieber_6Vb2Pbh_C0E - transcript (automated).pdf","Transcript Link")</f>
        <v>Transcript Link</v>
      </c>
    </row>
    <row r="370" ht="240" spans="1:12">
      <c r="A370" s="1" t="s">
        <v>1596</v>
      </c>
      <c r="B370" s="1" t="s">
        <v>12</v>
      </c>
      <c r="C370" s="4" t="s">
        <v>1601</v>
      </c>
      <c r="D370" s="1" t="s">
        <v>1602</v>
      </c>
      <c r="E370" s="1" t="s">
        <v>1603</v>
      </c>
      <c r="F370" s="4" t="s">
        <v>16</v>
      </c>
      <c r="G370" s="1" t="s">
        <v>17</v>
      </c>
      <c r="H370" s="1" t="s">
        <v>18</v>
      </c>
      <c r="I370" s="1" t="s">
        <v>19</v>
      </c>
      <c r="J370" s="1" t="s">
        <v>1604</v>
      </c>
      <c r="K370" s="1" t="s">
        <v>21</v>
      </c>
      <c r="L370" s="2" t="str">
        <f>HYPERLINK("https://files.afu.se/Downloads/Transcripts/Paracast%20(Gene%20Steinberg)/2017 07 18 - The Official Paracast Channel - The Paracast  February 21, 2016 — Peter Davenport_wnaWJ_8KdCc - transcript (automated).pdf","Transcript Link")</f>
        <v>Transcript Link</v>
      </c>
    </row>
    <row r="371" ht="240" spans="1:12">
      <c r="A371" s="1" t="s">
        <v>1596</v>
      </c>
      <c r="B371" s="1" t="s">
        <v>12</v>
      </c>
      <c r="C371" s="4" t="s">
        <v>1605</v>
      </c>
      <c r="D371" s="1" t="s">
        <v>1606</v>
      </c>
      <c r="E371" s="1" t="s">
        <v>1607</v>
      </c>
      <c r="F371" s="4" t="s">
        <v>16</v>
      </c>
      <c r="G371" s="1" t="s">
        <v>17</v>
      </c>
      <c r="H371" s="1" t="s">
        <v>18</v>
      </c>
      <c r="I371" s="1" t="s">
        <v>19</v>
      </c>
      <c r="J371" s="1" t="s">
        <v>1608</v>
      </c>
      <c r="K371" s="1" t="s">
        <v>21</v>
      </c>
      <c r="L371" s="2" t="str">
        <f>HYPERLINK("https://files.afu.se/Downloads/Transcripts/Paracast%20(Gene%20Steinberg)/2017 07 18 - The Official Paracast Channel - The Paracast  March 13, 2016 — Phyllis Budinger_JXWd3kqW33I - transcript (automated).pdf","Transcript Link")</f>
        <v>Transcript Link</v>
      </c>
    </row>
    <row r="372" ht="240" spans="1:12">
      <c r="A372" s="1" t="s">
        <v>1596</v>
      </c>
      <c r="B372" s="1" t="s">
        <v>12</v>
      </c>
      <c r="C372" s="4" t="s">
        <v>1609</v>
      </c>
      <c r="D372" s="1" t="s">
        <v>1610</v>
      </c>
      <c r="E372" s="1" t="s">
        <v>1611</v>
      </c>
      <c r="F372" s="4" t="s">
        <v>16</v>
      </c>
      <c r="G372" s="1" t="s">
        <v>17</v>
      </c>
      <c r="H372" s="1" t="s">
        <v>18</v>
      </c>
      <c r="I372" s="1" t="s">
        <v>19</v>
      </c>
      <c r="J372" s="1" t="s">
        <v>1612</v>
      </c>
      <c r="K372" s="1" t="s">
        <v>21</v>
      </c>
      <c r="L372" s="2" t="str">
        <f>HYPERLINK("https://files.afu.se/Downloads/Transcripts/Paracast%20(Gene%20Steinberg)/2017 07 18 - The Official Paracast Channel - The Paracast  March 20, 2016 — Dave Cote_OpnQyt-g_5Q - transcript (automated).pdf","Transcript Link")</f>
        <v>Transcript Link</v>
      </c>
    </row>
    <row r="373" ht="210" spans="1:12">
      <c r="A373" s="1" t="s">
        <v>1596</v>
      </c>
      <c r="B373" s="1" t="s">
        <v>12</v>
      </c>
      <c r="C373" s="4" t="s">
        <v>1613</v>
      </c>
      <c r="D373" s="1" t="s">
        <v>1614</v>
      </c>
      <c r="E373" s="1" t="s">
        <v>1615</v>
      </c>
      <c r="F373" s="4" t="s">
        <v>16</v>
      </c>
      <c r="G373" s="1" t="s">
        <v>17</v>
      </c>
      <c r="H373" s="1" t="s">
        <v>18</v>
      </c>
      <c r="I373" s="1" t="s">
        <v>19</v>
      </c>
      <c r="J373" s="1" t="s">
        <v>1616</v>
      </c>
      <c r="K373" s="1" t="s">
        <v>21</v>
      </c>
      <c r="L373" s="2" t="str">
        <f>HYPERLINK("https://files.afu.se/Downloads/Transcripts/Paracast%20(Gene%20Steinberg)/2017 07 18 - The Official Paracast Channel - The Paracast  March 27, 2016 — Chase Kloetzke_kJQ21uyGav8 - transcript (automated).pdf","Transcript Link")</f>
        <v>Transcript Link</v>
      </c>
    </row>
    <row r="374" ht="255" spans="1:12">
      <c r="A374" s="1" t="s">
        <v>1596</v>
      </c>
      <c r="B374" s="1" t="s">
        <v>12</v>
      </c>
      <c r="C374" s="4" t="s">
        <v>1617</v>
      </c>
      <c r="D374" s="1" t="s">
        <v>1618</v>
      </c>
      <c r="E374" s="1" t="s">
        <v>1619</v>
      </c>
      <c r="F374" s="4" t="s">
        <v>16</v>
      </c>
      <c r="G374" s="1" t="s">
        <v>17</v>
      </c>
      <c r="H374" s="1" t="s">
        <v>18</v>
      </c>
      <c r="I374" s="1" t="s">
        <v>19</v>
      </c>
      <c r="J374" s="1" t="s">
        <v>1620</v>
      </c>
      <c r="K374" s="1" t="s">
        <v>21</v>
      </c>
      <c r="L374" s="2" t="str">
        <f>HYPERLINK("https://files.afu.se/Downloads/Transcripts/Paracast%20(Gene%20Steinberg)/2017 07 18 - The Official Paracast Channel - The Paracast  April 3, 2016 — Greg Bishop_CnsQ085dwJ4 - transcript (automated).pdf","Transcript Link")</f>
        <v>Transcript Link</v>
      </c>
    </row>
    <row r="375" ht="270" spans="1:12">
      <c r="A375" s="1" t="s">
        <v>1621</v>
      </c>
      <c r="B375" s="1" t="s">
        <v>12</v>
      </c>
      <c r="C375" s="4" t="s">
        <v>1622</v>
      </c>
      <c r="D375" s="1" t="s">
        <v>1623</v>
      </c>
      <c r="E375" s="1" t="s">
        <v>1624</v>
      </c>
      <c r="F375" s="4" t="s">
        <v>16</v>
      </c>
      <c r="G375" s="1" t="s">
        <v>17</v>
      </c>
      <c r="H375" s="1" t="s">
        <v>18</v>
      </c>
      <c r="I375" s="1" t="s">
        <v>19</v>
      </c>
      <c r="J375" s="1" t="s">
        <v>1625</v>
      </c>
      <c r="K375" s="1" t="s">
        <v>21</v>
      </c>
      <c r="L375" s="2" t="str">
        <f>HYPERLINK("https://files.afu.se/Downloads/Transcripts/Paracast%20(Gene%20Steinberg)/2017 07 17 - The Official Paracast Channel - The Paracast  April 10, 2016 — Robbie Graham__R8sQ1nMPIU - transcript (automated).pdf","Transcript Link")</f>
        <v>Transcript Link</v>
      </c>
    </row>
    <row r="376" ht="240" spans="1:12">
      <c r="A376" s="1" t="s">
        <v>1621</v>
      </c>
      <c r="B376" s="1" t="s">
        <v>12</v>
      </c>
      <c r="C376" s="4" t="s">
        <v>1626</v>
      </c>
      <c r="D376" s="1" t="s">
        <v>1627</v>
      </c>
      <c r="E376" s="1" t="s">
        <v>1628</v>
      </c>
      <c r="F376" s="4" t="s">
        <v>16</v>
      </c>
      <c r="G376" s="1" t="s">
        <v>17</v>
      </c>
      <c r="H376" s="1" t="s">
        <v>18</v>
      </c>
      <c r="I376" s="1" t="s">
        <v>19</v>
      </c>
      <c r="J376" s="1" t="s">
        <v>1629</v>
      </c>
      <c r="K376" s="1" t="s">
        <v>21</v>
      </c>
      <c r="L376" s="2" t="str">
        <f>HYPERLINK("https://files.afu.se/Downloads/Transcripts/Paracast%20(Gene%20Steinberg)/2017 07 17 - The Official Paracast Channel - The Paracast  April 17, 2016 — David G. Robertson_LLI0L_Ehxg0 - transcript (automated).pdf","Transcript Link")</f>
        <v>Transcript Link</v>
      </c>
    </row>
    <row r="377" ht="210" spans="1:12">
      <c r="A377" s="1" t="s">
        <v>1621</v>
      </c>
      <c r="B377" s="1" t="s">
        <v>12</v>
      </c>
      <c r="C377" s="4" t="s">
        <v>1630</v>
      </c>
      <c r="D377" s="1" t="s">
        <v>1631</v>
      </c>
      <c r="E377" s="1" t="s">
        <v>1632</v>
      </c>
      <c r="F377" s="4" t="s">
        <v>16</v>
      </c>
      <c r="G377" s="1" t="s">
        <v>17</v>
      </c>
      <c r="H377" s="1" t="s">
        <v>18</v>
      </c>
      <c r="I377" s="1" t="s">
        <v>19</v>
      </c>
      <c r="J377" s="1" t="s">
        <v>1633</v>
      </c>
      <c r="K377" s="1" t="s">
        <v>21</v>
      </c>
      <c r="L377" s="2" t="str">
        <f>HYPERLINK("https://files.afu.se/Downloads/Transcripts/Paracast%20(Gene%20Steinberg)/2017 07 17 - The Official Paracast Channel - The Paracast  May 1, 2016 — Micah Hanks_HFfZqNxPC5s - transcript (automated).pdf","Transcript Link")</f>
        <v>Transcript Link</v>
      </c>
    </row>
    <row r="378" ht="255" spans="1:12">
      <c r="A378" s="1" t="s">
        <v>1621</v>
      </c>
      <c r="B378" s="1" t="s">
        <v>12</v>
      </c>
      <c r="C378" s="4" t="s">
        <v>1634</v>
      </c>
      <c r="D378" s="1" t="s">
        <v>1635</v>
      </c>
      <c r="E378" s="1" t="s">
        <v>1636</v>
      </c>
      <c r="F378" s="4" t="s">
        <v>16</v>
      </c>
      <c r="G378" s="1" t="s">
        <v>17</v>
      </c>
      <c r="H378" s="1" t="s">
        <v>18</v>
      </c>
      <c r="I378" s="1" t="s">
        <v>19</v>
      </c>
      <c r="J378" s="1" t="s">
        <v>1637</v>
      </c>
      <c r="K378" s="1" t="s">
        <v>21</v>
      </c>
      <c r="L378" s="2" t="str">
        <f>HYPERLINK("https://files.afu.se/Downloads/Transcripts/Paracast%20(Gene%20Steinberg)/2017 07 17 - The Official Paracast Channel - The Paracast  May 15, 2016 — Preston Dennett_jUSk1-t1J1c - transcript (automated).pdf","Transcript Link")</f>
        <v>Transcript Link</v>
      </c>
    </row>
    <row r="379" ht="240" spans="1:12">
      <c r="A379" s="1" t="s">
        <v>1638</v>
      </c>
      <c r="B379" s="1" t="s">
        <v>12</v>
      </c>
      <c r="C379" s="4" t="s">
        <v>1639</v>
      </c>
      <c r="D379" s="1" t="s">
        <v>1640</v>
      </c>
      <c r="E379" s="1" t="s">
        <v>1641</v>
      </c>
      <c r="F379" s="4" t="s">
        <v>16</v>
      </c>
      <c r="G379" s="1" t="s">
        <v>17</v>
      </c>
      <c r="H379" s="1" t="s">
        <v>18</v>
      </c>
      <c r="I379" s="1" t="s">
        <v>19</v>
      </c>
      <c r="J379" s="1" t="s">
        <v>1642</v>
      </c>
      <c r="K379" s="1" t="s">
        <v>21</v>
      </c>
      <c r="L379" s="2" t="str">
        <f>HYPERLINK("https://files.afu.se/Downloads/Transcripts/Paracast%20(Gene%20Steinberg)/2017 07 16 - The Official Paracast Channel - The Paracast  May 8, 2016 — Erica Lukes with Greg Bishop_09iqP7T3tM4 - transcript (automated).pdf","Transcript Link")</f>
        <v>Transcript Link</v>
      </c>
    </row>
    <row r="380" ht="225" spans="1:12">
      <c r="A380" s="1" t="s">
        <v>1638</v>
      </c>
      <c r="B380" s="1" t="s">
        <v>12</v>
      </c>
      <c r="C380" s="4" t="s">
        <v>1643</v>
      </c>
      <c r="D380" s="1" t="s">
        <v>1644</v>
      </c>
      <c r="E380" s="1" t="s">
        <v>1645</v>
      </c>
      <c r="F380" s="4" t="s">
        <v>16</v>
      </c>
      <c r="G380" s="1" t="s">
        <v>17</v>
      </c>
      <c r="H380" s="1" t="s">
        <v>18</v>
      </c>
      <c r="I380" s="1" t="s">
        <v>19</v>
      </c>
      <c r="J380" s="1" t="s">
        <v>1646</v>
      </c>
      <c r="K380" s="1" t="s">
        <v>21</v>
      </c>
      <c r="L380" s="2" t="str">
        <f>HYPERLINK("https://files.afu.se/Downloads/Transcripts/Paracast%20(Gene%20Steinberg)/2017 07 16 - The Official Paracast Channel - The Paracast  July 16, 2017 — Ron James_OsXYYY3_Pcg - transcript (automated).pdf","Transcript Link")</f>
        <v>Transcript Link</v>
      </c>
    </row>
    <row r="381" ht="255" spans="1:12">
      <c r="A381" s="1" t="s">
        <v>1638</v>
      </c>
      <c r="B381" s="1" t="s">
        <v>12</v>
      </c>
      <c r="C381" s="4" t="s">
        <v>1647</v>
      </c>
      <c r="D381" s="1" t="s">
        <v>1648</v>
      </c>
      <c r="E381" s="1" t="s">
        <v>1649</v>
      </c>
      <c r="F381" s="4" t="s">
        <v>16</v>
      </c>
      <c r="G381" s="1" t="s">
        <v>17</v>
      </c>
      <c r="H381" s="1" t="s">
        <v>18</v>
      </c>
      <c r="I381" s="1" t="s">
        <v>19</v>
      </c>
      <c r="J381" s="1" t="s">
        <v>1650</v>
      </c>
      <c r="K381" s="1" t="s">
        <v>21</v>
      </c>
      <c r="L381" s="2" t="str">
        <f>HYPERLINK("https://files.afu.se/Downloads/Transcripts/Paracast%20(Gene%20Steinberg)/2017 07 16 - The Official Paracast Channel - The Paracast  May 22, 2016 — Kevin D. Randle_lmX5Tom0J8E - transcript (automated).pdf","Transcript Link")</f>
        <v>Transcript Link</v>
      </c>
    </row>
    <row r="382" ht="240" spans="1:12">
      <c r="A382" s="1" t="s">
        <v>1638</v>
      </c>
      <c r="B382" s="1" t="s">
        <v>12</v>
      </c>
      <c r="C382" s="4" t="s">
        <v>1651</v>
      </c>
      <c r="D382" s="1" t="s">
        <v>1652</v>
      </c>
      <c r="E382" s="1" t="s">
        <v>1653</v>
      </c>
      <c r="F382" s="4" t="s">
        <v>16</v>
      </c>
      <c r="G382" s="1" t="s">
        <v>17</v>
      </c>
      <c r="H382" s="1" t="s">
        <v>18</v>
      </c>
      <c r="I382" s="1" t="s">
        <v>19</v>
      </c>
      <c r="J382" s="1" t="s">
        <v>1654</v>
      </c>
      <c r="K382" s="1" t="s">
        <v>21</v>
      </c>
      <c r="L382" s="2" t="str">
        <f>HYPERLINK("https://files.afu.se/Downloads/Transcripts/Paracast%20(Gene%20Steinberg)/2017 07 16 - The Official Paracast Channel - The Paracast  June 5, 2016 — Walter Bosley_IZmlICr8E2E - transcript (automated).pdf","Transcript Link")</f>
        <v>Transcript Link</v>
      </c>
    </row>
    <row r="383" ht="225" spans="1:12">
      <c r="A383" s="1" t="s">
        <v>1638</v>
      </c>
      <c r="B383" s="1" t="s">
        <v>12</v>
      </c>
      <c r="C383" s="4" t="s">
        <v>1655</v>
      </c>
      <c r="D383" s="1" t="s">
        <v>1656</v>
      </c>
      <c r="E383" s="1" t="s">
        <v>1657</v>
      </c>
      <c r="F383" s="4" t="s">
        <v>16</v>
      </c>
      <c r="G383" s="1" t="s">
        <v>17</v>
      </c>
      <c r="H383" s="1" t="s">
        <v>18</v>
      </c>
      <c r="I383" s="1" t="s">
        <v>19</v>
      </c>
      <c r="J383" s="1" t="s">
        <v>1658</v>
      </c>
      <c r="K383" s="1" t="s">
        <v>21</v>
      </c>
      <c r="L383" s="2" t="str">
        <f>HYPERLINK("https://files.afu.se/Downloads/Transcripts/Paracast%20(Gene%20Steinberg)/2017 07 16 - The Official Paracast Channel - The Paracast  May 29, 2016 — Stanton T. Friedman_d8DFtWFDbPc - transcript (automated).pdf","Transcript Link")</f>
        <v>Transcript Link</v>
      </c>
    </row>
    <row r="384" ht="270" spans="1:12">
      <c r="A384" s="1" t="s">
        <v>1659</v>
      </c>
      <c r="B384" s="1" t="s">
        <v>12</v>
      </c>
      <c r="C384" s="4" t="s">
        <v>1660</v>
      </c>
      <c r="D384" s="1" t="s">
        <v>1661</v>
      </c>
      <c r="E384" s="1" t="s">
        <v>1662</v>
      </c>
      <c r="F384" s="4" t="s">
        <v>16</v>
      </c>
      <c r="G384" s="1" t="s">
        <v>17</v>
      </c>
      <c r="H384" s="1" t="s">
        <v>18</v>
      </c>
      <c r="I384" s="1" t="s">
        <v>19</v>
      </c>
      <c r="J384" s="1" t="s">
        <v>1663</v>
      </c>
      <c r="K384" s="1" t="s">
        <v>21</v>
      </c>
      <c r="L384" s="2" t="str">
        <f>HYPERLINK("https://files.afu.se/Downloads/Transcripts/Paracast%20(Gene%20Steinberg)/2017 07 15 - The Official Paracast Channel - The Paracast  June 12, 2016 — Col. John B. Alexander_uCBF4fc3xT4 - transcript (automated).pdf","Transcript Link")</f>
        <v>Transcript Link</v>
      </c>
    </row>
    <row r="385" ht="225" spans="1:12">
      <c r="A385" s="1" t="s">
        <v>1659</v>
      </c>
      <c r="B385" s="1" t="s">
        <v>12</v>
      </c>
      <c r="C385" s="4" t="s">
        <v>1664</v>
      </c>
      <c r="D385" s="1" t="s">
        <v>1665</v>
      </c>
      <c r="E385" s="1" t="s">
        <v>1666</v>
      </c>
      <c r="F385" s="4" t="s">
        <v>16</v>
      </c>
      <c r="G385" s="1" t="s">
        <v>17</v>
      </c>
      <c r="H385" s="1" t="s">
        <v>18</v>
      </c>
      <c r="I385" s="1" t="s">
        <v>19</v>
      </c>
      <c r="J385" s="1" t="s">
        <v>1667</v>
      </c>
      <c r="K385" s="1" t="s">
        <v>21</v>
      </c>
      <c r="L385" s="2" t="str">
        <f>HYPERLINK("https://files.afu.se/Downloads/Transcripts/Paracast%20(Gene%20Steinberg)/2017 07 15 - The Official Paracast Channel - The Paracast  June 19, 2016 — Dr. Joseph P. Farrell with Walter Bosley_OTsm7vMG0lc - transcript (automated).pdf","Transcript Link")</f>
        <v>Transcript Link</v>
      </c>
    </row>
    <row r="386" ht="270" spans="1:12">
      <c r="A386" s="1" t="s">
        <v>1659</v>
      </c>
      <c r="B386" s="1" t="s">
        <v>12</v>
      </c>
      <c r="C386" s="4" t="s">
        <v>1668</v>
      </c>
      <c r="D386" s="1" t="s">
        <v>1669</v>
      </c>
      <c r="E386" s="1" t="s">
        <v>1670</v>
      </c>
      <c r="F386" s="4" t="s">
        <v>16</v>
      </c>
      <c r="G386" s="1" t="s">
        <v>17</v>
      </c>
      <c r="H386" s="1" t="s">
        <v>18</v>
      </c>
      <c r="I386" s="1" t="s">
        <v>19</v>
      </c>
      <c r="J386" s="1" t="s">
        <v>1671</v>
      </c>
      <c r="K386" s="1" t="s">
        <v>21</v>
      </c>
      <c r="L386" s="2" t="str">
        <f>HYPERLINK("https://files.afu.se/Downloads/Transcripts/Paracast%20(Gene%20Steinberg)/2017 07 15 - The Official Paracast Channel - The Paracast  June 26, 2016 — Robert Damon Schneck_E3kYZ-syoXg - transcript (automated).pdf","Transcript Link")</f>
        <v>Transcript Link</v>
      </c>
    </row>
    <row r="387" ht="240" spans="1:12">
      <c r="A387" s="1" t="s">
        <v>1659</v>
      </c>
      <c r="B387" s="1" t="s">
        <v>12</v>
      </c>
      <c r="C387" s="4" t="s">
        <v>1672</v>
      </c>
      <c r="D387" s="1" t="s">
        <v>1673</v>
      </c>
      <c r="E387" s="1" t="s">
        <v>1674</v>
      </c>
      <c r="F387" s="4" t="s">
        <v>16</v>
      </c>
      <c r="G387" s="1" t="s">
        <v>17</v>
      </c>
      <c r="H387" s="1" t="s">
        <v>18</v>
      </c>
      <c r="I387" s="1" t="s">
        <v>19</v>
      </c>
      <c r="J387" s="1" t="s">
        <v>1675</v>
      </c>
      <c r="K387" s="1" t="s">
        <v>21</v>
      </c>
      <c r="L387" s="2" t="str">
        <f>HYPERLINK("https://files.afu.se/Downloads/Transcripts/Paracast%20(Gene%20Steinberg)/2017 07 15 - The Official Paracast Channel - The Paracast  July 3, 2016 — Robert Robinson_lgWqvS29hAM - transcript (automated).pdf","Transcript Link")</f>
        <v>Transcript Link</v>
      </c>
    </row>
    <row r="388" ht="255" spans="1:12">
      <c r="A388" s="1" t="s">
        <v>1676</v>
      </c>
      <c r="B388" s="1" t="s">
        <v>12</v>
      </c>
      <c r="C388" s="4" t="s">
        <v>1677</v>
      </c>
      <c r="D388" s="1" t="s">
        <v>1678</v>
      </c>
      <c r="E388" s="1" t="s">
        <v>1679</v>
      </c>
      <c r="F388" s="4" t="s">
        <v>16</v>
      </c>
      <c r="G388" s="1" t="s">
        <v>17</v>
      </c>
      <c r="H388" s="1" t="s">
        <v>18</v>
      </c>
      <c r="I388" s="1" t="s">
        <v>19</v>
      </c>
      <c r="J388" s="1" t="s">
        <v>1680</v>
      </c>
      <c r="K388" s="1" t="s">
        <v>21</v>
      </c>
      <c r="L388" s="2" t="str">
        <f>HYPERLINK("https://files.afu.se/Downloads/Transcripts/Paracast%20(Gene%20Steinberg)/2017 07 14 - The Official Paracast Channel - The Paracast  July 10, 2016 — Grant Cameron_tKcoY2snUF8 - transcript (automated).pdf","Transcript Link")</f>
        <v>Transcript Link</v>
      </c>
    </row>
    <row r="389" ht="270" spans="1:12">
      <c r="A389" s="1" t="s">
        <v>1676</v>
      </c>
      <c r="B389" s="1" t="s">
        <v>12</v>
      </c>
      <c r="C389" s="4" t="s">
        <v>1681</v>
      </c>
      <c r="D389" s="1" t="s">
        <v>1682</v>
      </c>
      <c r="E389" s="1" t="s">
        <v>1683</v>
      </c>
      <c r="F389" s="4" t="s">
        <v>16</v>
      </c>
      <c r="G389" s="1" t="s">
        <v>17</v>
      </c>
      <c r="H389" s="1" t="s">
        <v>18</v>
      </c>
      <c r="I389" s="1" t="s">
        <v>19</v>
      </c>
      <c r="J389" s="1" t="s">
        <v>1684</v>
      </c>
      <c r="K389" s="1" t="s">
        <v>21</v>
      </c>
      <c r="L389" s="2" t="str">
        <f>HYPERLINK("https://files.afu.se/Downloads/Transcripts/Paracast%20(Gene%20Steinberg)/2017 07 14 - The Official Paracast Channel - The Paracast  July 17, 2016 — Shop Talk 2016 with Gene and Chris_UUu1kiEN8Kc - transcript (automated).pdf","Transcript Link")</f>
        <v>Transcript Link</v>
      </c>
    </row>
    <row r="390" ht="255" spans="1:12">
      <c r="A390" s="1" t="s">
        <v>1676</v>
      </c>
      <c r="B390" s="1" t="s">
        <v>12</v>
      </c>
      <c r="C390" s="4" t="s">
        <v>1685</v>
      </c>
      <c r="D390" s="1" t="s">
        <v>1686</v>
      </c>
      <c r="E390" s="1" t="s">
        <v>1687</v>
      </c>
      <c r="F390" s="4" t="s">
        <v>16</v>
      </c>
      <c r="G390" s="1" t="s">
        <v>17</v>
      </c>
      <c r="H390" s="1" t="s">
        <v>18</v>
      </c>
      <c r="I390" s="1" t="s">
        <v>19</v>
      </c>
      <c r="J390" s="1" t="s">
        <v>1688</v>
      </c>
      <c r="K390" s="1" t="s">
        <v>21</v>
      </c>
      <c r="L390" s="2" t="str">
        <f>HYPERLINK("https://files.afu.se/Downloads/Transcripts/Paracast%20(Gene%20Steinberg)/2017 07 14 - The Official Paracast Channel - The Paracast  July 24, 2016 — Linda Godfrey_DsE8RGpVAG8 - transcript (automated).pdf","Transcript Link")</f>
        <v>Transcript Link</v>
      </c>
    </row>
    <row r="391" ht="285" spans="1:12">
      <c r="A391" s="1" t="s">
        <v>1676</v>
      </c>
      <c r="B391" s="1" t="s">
        <v>12</v>
      </c>
      <c r="C391" s="4" t="s">
        <v>1689</v>
      </c>
      <c r="D391" s="1" t="s">
        <v>1690</v>
      </c>
      <c r="E391" s="1" t="s">
        <v>1691</v>
      </c>
      <c r="F391" s="4" t="s">
        <v>16</v>
      </c>
      <c r="G391" s="1" t="s">
        <v>17</v>
      </c>
      <c r="H391" s="1" t="s">
        <v>18</v>
      </c>
      <c r="I391" s="1" t="s">
        <v>19</v>
      </c>
      <c r="J391" s="1" t="s">
        <v>1692</v>
      </c>
      <c r="K391" s="1" t="s">
        <v>21</v>
      </c>
      <c r="L391" s="2" t="str">
        <f>HYPERLINK("https://files.afu.se/Downloads/Transcripts/Paracast%20(Gene%20Steinberg)/2017 07 14 - The Official Paracast Channel - The Paracast  July 31, 2016 — Marc Dantonio_RfHJ7Sg9AX4 - transcript (automated).pdf","Transcript Link")</f>
        <v>Transcript Link</v>
      </c>
    </row>
    <row r="392" ht="240" spans="1:12">
      <c r="A392" s="1" t="s">
        <v>1676</v>
      </c>
      <c r="B392" s="1" t="s">
        <v>12</v>
      </c>
      <c r="C392" s="4" t="s">
        <v>1693</v>
      </c>
      <c r="D392" s="1" t="s">
        <v>1694</v>
      </c>
      <c r="E392" s="1" t="s">
        <v>1695</v>
      </c>
      <c r="F392" s="4" t="s">
        <v>16</v>
      </c>
      <c r="G392" s="1" t="s">
        <v>17</v>
      </c>
      <c r="H392" s="1" t="s">
        <v>18</v>
      </c>
      <c r="I392" s="1" t="s">
        <v>19</v>
      </c>
      <c r="J392" s="1" t="s">
        <v>1696</v>
      </c>
      <c r="K392" s="1" t="s">
        <v>21</v>
      </c>
      <c r="L392" s="2" t="str">
        <f>HYPERLINK("https://files.afu.se/Downloads/Transcripts/Paracast%20(Gene%20Steinberg)/2017 07 14 - The Official Paracast Channel - The Paracast  August 7, 2016 — Listeners Sue and Ufology_wYxIyQchWmk - transcript (automated).pdf","Transcript Link")</f>
        <v>Transcript Link</v>
      </c>
    </row>
    <row r="393" ht="240" spans="1:12">
      <c r="A393" s="1" t="s">
        <v>1676</v>
      </c>
      <c r="B393" s="1" t="s">
        <v>12</v>
      </c>
      <c r="C393" s="4" t="s">
        <v>1697</v>
      </c>
      <c r="D393" s="1" t="s">
        <v>1698</v>
      </c>
      <c r="E393" s="1" t="s">
        <v>1699</v>
      </c>
      <c r="F393" s="4" t="s">
        <v>16</v>
      </c>
      <c r="G393" s="1" t="s">
        <v>17</v>
      </c>
      <c r="H393" s="1" t="s">
        <v>18</v>
      </c>
      <c r="I393" s="1" t="s">
        <v>19</v>
      </c>
      <c r="J393" s="1" t="s">
        <v>1700</v>
      </c>
      <c r="K393" s="1" t="s">
        <v>21</v>
      </c>
      <c r="L393" s="2" t="str">
        <f>HYPERLINK("https://files.afu.se/Downloads/Transcripts/Paracast%20(Gene%20Steinberg)/2017 07 14 - The Official Paracast Channel - The Paracast  August 14, 2016 — Walter Bosley with Alejandro Rojas_7wd_6NYh-lo - transcript (automated).pdf","Transcript Link")</f>
        <v>Transcript Link</v>
      </c>
    </row>
    <row r="394" ht="255" spans="1:12">
      <c r="A394" s="1" t="s">
        <v>1676</v>
      </c>
      <c r="B394" s="1" t="s">
        <v>12</v>
      </c>
      <c r="C394" s="4" t="s">
        <v>1701</v>
      </c>
      <c r="D394" s="1" t="s">
        <v>1702</v>
      </c>
      <c r="E394" s="1" t="s">
        <v>1703</v>
      </c>
      <c r="F394" s="4" t="s">
        <v>16</v>
      </c>
      <c r="G394" s="1" t="s">
        <v>17</v>
      </c>
      <c r="H394" s="1" t="s">
        <v>18</v>
      </c>
      <c r="I394" s="1" t="s">
        <v>19</v>
      </c>
      <c r="J394" s="1" t="s">
        <v>1704</v>
      </c>
      <c r="K394" s="1" t="s">
        <v>21</v>
      </c>
      <c r="L394" s="2" t="str">
        <f>HYPERLINK("https://files.afu.se/Downloads/Transcripts/Paracast%20(Gene%20Steinberg)/2017 07 14 - The Official Paracast Channel - The Paracast  August 21, 2016 — Paul Davids_hby-HRMkhl4 - transcript (automated).pdf","Transcript Link")</f>
        <v>Transcript Link</v>
      </c>
    </row>
    <row r="395" ht="240" spans="1:12">
      <c r="A395" s="1" t="s">
        <v>1705</v>
      </c>
      <c r="B395" s="1" t="s">
        <v>12</v>
      </c>
      <c r="C395" s="4" t="s">
        <v>1706</v>
      </c>
      <c r="D395" s="1" t="s">
        <v>1707</v>
      </c>
      <c r="E395" s="1" t="s">
        <v>1708</v>
      </c>
      <c r="F395" s="4" t="s">
        <v>16</v>
      </c>
      <c r="G395" s="1" t="s">
        <v>17</v>
      </c>
      <c r="H395" s="1" t="s">
        <v>18</v>
      </c>
      <c r="I395" s="1" t="s">
        <v>19</v>
      </c>
      <c r="J395" s="1" t="s">
        <v>1709</v>
      </c>
      <c r="K395" s="1" t="s">
        <v>21</v>
      </c>
      <c r="L395" s="2" t="str">
        <f>HYPERLINK("https://files.afu.se/Downloads/Transcripts/Paracast%20(Gene%20Steinberg)/2017 07 13 - The Official Paracast Channel - The Paracast  August 28, 2016 — Greg Bishop_QGMgQcajpjw - transcript (automated).pdf","Transcript Link")</f>
        <v>Transcript Link</v>
      </c>
    </row>
    <row r="396" ht="285" spans="1:12">
      <c r="A396" s="1" t="s">
        <v>1705</v>
      </c>
      <c r="B396" s="1" t="s">
        <v>12</v>
      </c>
      <c r="C396" s="4" t="s">
        <v>1710</v>
      </c>
      <c r="D396" s="1" t="s">
        <v>1711</v>
      </c>
      <c r="E396" s="1" t="s">
        <v>1712</v>
      </c>
      <c r="F396" s="4" t="s">
        <v>16</v>
      </c>
      <c r="G396" s="1" t="s">
        <v>17</v>
      </c>
      <c r="H396" s="1" t="s">
        <v>18</v>
      </c>
      <c r="I396" s="1" t="s">
        <v>19</v>
      </c>
      <c r="J396" s="1" t="s">
        <v>1713</v>
      </c>
      <c r="K396" s="1" t="s">
        <v>21</v>
      </c>
      <c r="L396" s="2" t="str">
        <f>HYPERLINK("https://files.afu.se/Downloads/Transcripts/Paracast%20(Gene%20Steinberg)/2017 07 13 - The Official Paracast Channel - The Paracast  September 4, 2016 — Dr. Robert Davis with Goggs Mackay_dMcATiZ1yVY - transcript (automated).pdf","Transcript Link")</f>
        <v>Transcript Link</v>
      </c>
    </row>
    <row r="397" ht="210" spans="1:12">
      <c r="A397" s="1" t="s">
        <v>1705</v>
      </c>
      <c r="B397" s="1" t="s">
        <v>12</v>
      </c>
      <c r="C397" s="4" t="s">
        <v>1714</v>
      </c>
      <c r="D397" s="1" t="s">
        <v>1715</v>
      </c>
      <c r="E397" s="1" t="s">
        <v>1716</v>
      </c>
      <c r="F397" s="4" t="s">
        <v>16</v>
      </c>
      <c r="G397" s="1" t="s">
        <v>17</v>
      </c>
      <c r="H397" s="1" t="s">
        <v>18</v>
      </c>
      <c r="I397" s="1" t="s">
        <v>19</v>
      </c>
      <c r="J397" s="1" t="s">
        <v>1717</v>
      </c>
      <c r="K397" s="1" t="s">
        <v>21</v>
      </c>
      <c r="L397" s="2" t="str">
        <f>HYPERLINK("https://files.afu.se/Downloads/Transcripts/Paracast%20(Gene%20Steinberg)/2017 07 13 - The Official Paracast Channel - The Paracast  September 11, 2016 — David Weatherly and Lyle Blackburn_Y5m_0yA9uPw - transcript (automated).pdf","Transcript Link")</f>
        <v>Transcript Link</v>
      </c>
    </row>
    <row r="398" ht="270" spans="1:12">
      <c r="A398" s="1" t="s">
        <v>1705</v>
      </c>
      <c r="B398" s="1" t="s">
        <v>12</v>
      </c>
      <c r="C398" s="4" t="s">
        <v>1718</v>
      </c>
      <c r="D398" s="1" t="s">
        <v>1719</v>
      </c>
      <c r="E398" s="1" t="s">
        <v>1720</v>
      </c>
      <c r="F398" s="4" t="s">
        <v>16</v>
      </c>
      <c r="G398" s="1" t="s">
        <v>17</v>
      </c>
      <c r="H398" s="1" t="s">
        <v>18</v>
      </c>
      <c r="I398" s="1" t="s">
        <v>19</v>
      </c>
      <c r="J398" s="1" t="s">
        <v>1721</v>
      </c>
      <c r="K398" s="1" t="s">
        <v>21</v>
      </c>
      <c r="L398" s="2" t="str">
        <f>HYPERLINK("https://files.afu.se/Downloads/Transcripts/Paracast%20(Gene%20Steinberg)/2017 07 13 - The Official Paracast Channel - The Paracast  October 2, 2016 — Ardy Sixkiller Clarke_QYeAaCwKTx0 - transcript (automated).pdf","Transcript Link")</f>
        <v>Transcript Link</v>
      </c>
    </row>
    <row r="399" ht="255" spans="1:12">
      <c r="A399" s="1" t="s">
        <v>1705</v>
      </c>
      <c r="B399" s="1" t="s">
        <v>12</v>
      </c>
      <c r="C399" s="4" t="s">
        <v>1722</v>
      </c>
      <c r="D399" s="1" t="s">
        <v>1723</v>
      </c>
      <c r="E399" s="1" t="s">
        <v>1724</v>
      </c>
      <c r="F399" s="4" t="s">
        <v>16</v>
      </c>
      <c r="G399" s="1" t="s">
        <v>17</v>
      </c>
      <c r="H399" s="1" t="s">
        <v>18</v>
      </c>
      <c r="I399" s="1" t="s">
        <v>19</v>
      </c>
      <c r="J399" s="1" t="s">
        <v>1725</v>
      </c>
      <c r="K399" s="1" t="s">
        <v>21</v>
      </c>
      <c r="L399" s="2" t="str">
        <f>HYPERLINK("https://files.afu.se/Downloads/Transcripts/Paracast%20(Gene%20Steinberg)/2017 07 13 - The Official Paracast Channel - The Paracast  September 18, 2016 — Shop Talk with Gene, Chris and Goggs_6SQl392un0c - transcript (automated).pdf","Transcript Link")</f>
        <v>Transcript Link</v>
      </c>
    </row>
    <row r="400" ht="255" spans="1:12">
      <c r="A400" s="1" t="s">
        <v>1705</v>
      </c>
      <c r="B400" s="1" t="s">
        <v>12</v>
      </c>
      <c r="C400" s="4" t="s">
        <v>1726</v>
      </c>
      <c r="D400" s="1" t="s">
        <v>1727</v>
      </c>
      <c r="E400" s="1" t="s">
        <v>1728</v>
      </c>
      <c r="F400" s="4" t="s">
        <v>16</v>
      </c>
      <c r="G400" s="1" t="s">
        <v>17</v>
      </c>
      <c r="H400" s="1" t="s">
        <v>18</v>
      </c>
      <c r="I400" s="1" t="s">
        <v>19</v>
      </c>
      <c r="J400" s="1" t="s">
        <v>1729</v>
      </c>
      <c r="K400" s="1" t="s">
        <v>21</v>
      </c>
      <c r="L400" s="2" t="str">
        <f>HYPERLINK("https://files.afu.se/Downloads/Transcripts/Paracast%20(Gene%20Steinberg)/2017 07 13 - The Official Paracast Channel - The Paracast  September 25, 2016 — Stanton T. Friedman and Kathleen Marden_7YYqE7APjRk - transcript (automated).pdf","Transcript Link")</f>
        <v>Transcript Link</v>
      </c>
    </row>
    <row r="401" ht="240" spans="1:12">
      <c r="A401" s="1" t="s">
        <v>1730</v>
      </c>
      <c r="B401" s="1" t="s">
        <v>12</v>
      </c>
      <c r="C401" s="4" t="s">
        <v>1731</v>
      </c>
      <c r="D401" s="1" t="s">
        <v>1732</v>
      </c>
      <c r="E401" s="1" t="s">
        <v>1733</v>
      </c>
      <c r="F401" s="4" t="s">
        <v>16</v>
      </c>
      <c r="G401" s="1" t="s">
        <v>17</v>
      </c>
      <c r="H401" s="1" t="s">
        <v>18</v>
      </c>
      <c r="I401" s="1" t="s">
        <v>19</v>
      </c>
      <c r="J401" s="1" t="s">
        <v>1734</v>
      </c>
      <c r="K401" s="1" t="s">
        <v>21</v>
      </c>
      <c r="L401" s="2" t="str">
        <f>HYPERLINK("https://files.afu.se/Downloads/Transcripts/Paracast%20(Gene%20Steinberg)/2017 07 12 - The Official Paracast Channel - The Paracast  October 9, 2016 — Jeffrey Mishlove Ph.D._9fGLGwfkhQg - transcript (automated).pdf","Transcript Link")</f>
        <v>Transcript Link</v>
      </c>
    </row>
    <row r="402" ht="225" spans="1:12">
      <c r="A402" s="1" t="s">
        <v>1730</v>
      </c>
      <c r="B402" s="1" t="s">
        <v>12</v>
      </c>
      <c r="C402" s="4" t="s">
        <v>1735</v>
      </c>
      <c r="D402" s="1" t="s">
        <v>1736</v>
      </c>
      <c r="E402" s="1" t="s">
        <v>1737</v>
      </c>
      <c r="F402" s="4" t="s">
        <v>16</v>
      </c>
      <c r="G402" s="1" t="s">
        <v>17</v>
      </c>
      <c r="H402" s="1" t="s">
        <v>18</v>
      </c>
      <c r="I402" s="1" t="s">
        <v>19</v>
      </c>
      <c r="J402" s="1" t="s">
        <v>1738</v>
      </c>
      <c r="K402" s="1" t="s">
        <v>21</v>
      </c>
      <c r="L402" s="2" t="str">
        <f>HYPERLINK("https://files.afu.se/Downloads/Transcripts/Paracast%20(Gene%20Steinberg)/2017 07 12 - The Official Paracast Channel - The Paracast  October 16, 2016 — Joshua Cutchin_PYWVRRP6gKs - transcript (automated).pdf","Transcript Link")</f>
        <v>Transcript Link</v>
      </c>
    </row>
    <row r="403" ht="240" spans="1:12">
      <c r="A403" s="1" t="s">
        <v>1730</v>
      </c>
      <c r="B403" s="1" t="s">
        <v>12</v>
      </c>
      <c r="C403" s="4" t="s">
        <v>1739</v>
      </c>
      <c r="D403" s="1" t="s">
        <v>1740</v>
      </c>
      <c r="E403" s="1" t="s">
        <v>1741</v>
      </c>
      <c r="F403" s="4" t="s">
        <v>16</v>
      </c>
      <c r="G403" s="1" t="s">
        <v>17</v>
      </c>
      <c r="H403" s="1" t="s">
        <v>18</v>
      </c>
      <c r="I403" s="1" t="s">
        <v>19</v>
      </c>
      <c r="J403" s="1" t="s">
        <v>1742</v>
      </c>
      <c r="K403" s="1" t="s">
        <v>21</v>
      </c>
      <c r="L403" s="2" t="str">
        <f>HYPERLINK("https://files.afu.se/Downloads/Transcripts/Paracast%20(Gene%20Steinberg)/2017 07 12 - The Official Paracast Channel - The Paracast  October 23, 2016 — Gary Lachman_SN8n9i0WrBs - transcript (automated).pdf","Transcript Link")</f>
        <v>Transcript Link</v>
      </c>
    </row>
    <row r="404" ht="255" spans="1:12">
      <c r="A404" s="1" t="s">
        <v>1730</v>
      </c>
      <c r="B404" s="1" t="s">
        <v>12</v>
      </c>
      <c r="C404" s="4" t="s">
        <v>1743</v>
      </c>
      <c r="D404" s="1" t="s">
        <v>1744</v>
      </c>
      <c r="E404" s="1" t="s">
        <v>1745</v>
      </c>
      <c r="F404" s="4" t="s">
        <v>16</v>
      </c>
      <c r="G404" s="1" t="s">
        <v>17</v>
      </c>
      <c r="H404" s="1" t="s">
        <v>18</v>
      </c>
      <c r="I404" s="1" t="s">
        <v>19</v>
      </c>
      <c r="J404" s="1" t="s">
        <v>1746</v>
      </c>
      <c r="K404" s="1" t="s">
        <v>21</v>
      </c>
      <c r="L404" s="2" t="str">
        <f>HYPERLINK("https://files.afu.se/Downloads/Transcripts/Paracast%20(Gene%20Steinberg)/2017 07 12 - The Official Paracast Channel - The Paracast  October 30, 2016 — Chris Rutkowski with Guest Co-host Greg Bishop_pBY7Oi6pGr0 - transcript (automated).pdf","Transcript Link")</f>
        <v>Transcript Link</v>
      </c>
    </row>
    <row r="405" ht="270" spans="1:12">
      <c r="A405" s="1" t="s">
        <v>1747</v>
      </c>
      <c r="B405" s="1" t="s">
        <v>12</v>
      </c>
      <c r="C405" s="4" t="s">
        <v>1748</v>
      </c>
      <c r="D405" s="1" t="s">
        <v>1749</v>
      </c>
      <c r="E405" s="1" t="s">
        <v>1750</v>
      </c>
      <c r="F405" s="4" t="s">
        <v>16</v>
      </c>
      <c r="G405" s="1" t="s">
        <v>17</v>
      </c>
      <c r="H405" s="1" t="s">
        <v>18</v>
      </c>
      <c r="I405" s="1" t="s">
        <v>19</v>
      </c>
      <c r="J405" s="1" t="s">
        <v>1751</v>
      </c>
      <c r="K405" s="1" t="s">
        <v>21</v>
      </c>
      <c r="L405" s="2" t="str">
        <f>HYPERLINK("https://files.afu.se/Downloads/Transcripts/Paracast%20(Gene%20Steinberg)/2017 07 11 - The Official Paracast Channel - The Paracast  November 6, 2016 — Michael Esposito_u1JXt-xB6VA - transcript (automated).pdf","Transcript Link")</f>
        <v>Transcript Link</v>
      </c>
    </row>
    <row r="406" ht="270" spans="1:12">
      <c r="A406" s="1" t="s">
        <v>1747</v>
      </c>
      <c r="B406" s="1" t="s">
        <v>12</v>
      </c>
      <c r="C406" s="4" t="s">
        <v>1752</v>
      </c>
      <c r="D406" s="1" t="s">
        <v>1753</v>
      </c>
      <c r="E406" s="1" t="s">
        <v>1754</v>
      </c>
      <c r="F406" s="4" t="s">
        <v>16</v>
      </c>
      <c r="G406" s="1" t="s">
        <v>17</v>
      </c>
      <c r="H406" s="1" t="s">
        <v>18</v>
      </c>
      <c r="I406" s="1" t="s">
        <v>19</v>
      </c>
      <c r="J406" s="1" t="s">
        <v>1755</v>
      </c>
      <c r="K406" s="1" t="s">
        <v>21</v>
      </c>
      <c r="L406" s="2" t="str">
        <f>HYPERLINK("https://files.afu.se/Downloads/Transcripts/Paracast%20(Gene%20Steinberg)/2017 07 11 - The Official Paracast Channel - The Paracast  November 13, 2016 — Bob Zanotti with Goggs Mackay_x0ZnT2KU-ow - transcript (automated).pdf","Transcript Link")</f>
        <v>Transcript Link</v>
      </c>
    </row>
    <row r="407" ht="255" spans="1:12">
      <c r="A407" s="1" t="s">
        <v>1747</v>
      </c>
      <c r="B407" s="1" t="s">
        <v>12</v>
      </c>
      <c r="C407" s="4" t="s">
        <v>1756</v>
      </c>
      <c r="D407" s="1" t="s">
        <v>1757</v>
      </c>
      <c r="E407" s="1" t="s">
        <v>1758</v>
      </c>
      <c r="F407" s="4" t="s">
        <v>16</v>
      </c>
      <c r="G407" s="1" t="s">
        <v>17</v>
      </c>
      <c r="H407" s="1" t="s">
        <v>18</v>
      </c>
      <c r="I407" s="1" t="s">
        <v>19</v>
      </c>
      <c r="J407" s="1" t="s">
        <v>1759</v>
      </c>
      <c r="K407" s="1" t="s">
        <v>21</v>
      </c>
      <c r="L407" s="2" t="str">
        <f>HYPERLINK("https://files.afu.se/Downloads/Transcripts/Paracast%20(Gene%20Steinberg)/2017 07 11 - The Official Paracast Channel - The Paracast  November 20, 2016 — Jan Harzan with Goggs Mackay_60Os9qOgENo - transcript (automated).pdf","Transcript Link")</f>
        <v>Transcript Link</v>
      </c>
    </row>
    <row r="408" ht="240" spans="1:12">
      <c r="A408" s="1" t="s">
        <v>1747</v>
      </c>
      <c r="B408" s="1" t="s">
        <v>12</v>
      </c>
      <c r="C408" s="4" t="s">
        <v>1760</v>
      </c>
      <c r="D408" s="1" t="s">
        <v>1761</v>
      </c>
      <c r="E408" s="1" t="s">
        <v>1762</v>
      </c>
      <c r="F408" s="4" t="s">
        <v>16</v>
      </c>
      <c r="G408" s="1" t="s">
        <v>17</v>
      </c>
      <c r="H408" s="1" t="s">
        <v>18</v>
      </c>
      <c r="I408" s="1" t="s">
        <v>19</v>
      </c>
      <c r="J408" s="1" t="s">
        <v>1763</v>
      </c>
      <c r="K408" s="1" t="s">
        <v>21</v>
      </c>
      <c r="L408" s="2" t="str">
        <f>HYPERLINK("https://files.afu.se/Downloads/Transcripts/Paracast%20(Gene%20Steinberg)/2017 07 11 - The Official Paracast Channel - The Paracast  November 27, 2016 — Paul Kimball_dUDMi1m0wdI - transcript (automated).pdf","Transcript Link")</f>
        <v>Transcript Link</v>
      </c>
    </row>
    <row r="409" ht="225" spans="1:12">
      <c r="A409" s="1" t="s">
        <v>1747</v>
      </c>
      <c r="B409" s="1" t="s">
        <v>12</v>
      </c>
      <c r="C409" s="4" t="s">
        <v>1764</v>
      </c>
      <c r="D409" s="1" t="s">
        <v>1765</v>
      </c>
      <c r="E409" s="1" t="s">
        <v>1766</v>
      </c>
      <c r="F409" s="4" t="s">
        <v>16</v>
      </c>
      <c r="G409" s="1" t="s">
        <v>17</v>
      </c>
      <c r="H409" s="1" t="s">
        <v>18</v>
      </c>
      <c r="I409" s="1" t="s">
        <v>19</v>
      </c>
      <c r="J409" s="1" t="s">
        <v>1767</v>
      </c>
      <c r="K409" s="1" t="s">
        <v>21</v>
      </c>
      <c r="L409" s="2" t="str">
        <f>HYPERLINK("https://files.afu.se/Downloads/Transcripts/Paracast%20(Gene%20Steinberg)/2017 07 11 - The Official Paracast Channel - The Paracast  December 4, 2016 — Philip Mantle_hSZjHTSTja0 - transcript (automated).pdf","Transcript Link")</f>
        <v>Transcript Link</v>
      </c>
    </row>
    <row r="410" ht="180" spans="1:12">
      <c r="A410" s="1" t="s">
        <v>1747</v>
      </c>
      <c r="B410" s="1" t="s">
        <v>12</v>
      </c>
      <c r="C410" s="4" t="s">
        <v>1768</v>
      </c>
      <c r="D410" s="1" t="s">
        <v>1769</v>
      </c>
      <c r="E410" s="1" t="s">
        <v>1770</v>
      </c>
      <c r="F410" s="4" t="s">
        <v>16</v>
      </c>
      <c r="G410" s="1" t="s">
        <v>17</v>
      </c>
      <c r="H410" s="1" t="s">
        <v>18</v>
      </c>
      <c r="I410" s="1" t="s">
        <v>19</v>
      </c>
      <c r="J410" s="1" t="s">
        <v>1771</v>
      </c>
      <c r="K410" s="1" t="s">
        <v>21</v>
      </c>
      <c r="L410" s="2" t="str">
        <f>HYPERLINK("https://files.afu.se/Downloads/Transcripts/Paracast%20(Gene%20Steinberg)/2017 07 11 - The Official Paracast Channel - The Paracast  December 11, 2016 — Nick Redfern_AnM2yj0G_FM - transcript (automated).pdf","Transcript Link")</f>
        <v>Transcript Link</v>
      </c>
    </row>
    <row r="411" ht="255" spans="1:12">
      <c r="A411" s="1" t="s">
        <v>1772</v>
      </c>
      <c r="B411" s="1" t="s">
        <v>12</v>
      </c>
      <c r="C411" s="4" t="s">
        <v>1773</v>
      </c>
      <c r="D411" s="1" t="s">
        <v>1774</v>
      </c>
      <c r="E411" s="1" t="s">
        <v>1775</v>
      </c>
      <c r="F411" s="4" t="s">
        <v>16</v>
      </c>
      <c r="G411" s="1" t="s">
        <v>17</v>
      </c>
      <c r="H411" s="1" t="s">
        <v>18</v>
      </c>
      <c r="I411" s="1" t="s">
        <v>19</v>
      </c>
      <c r="J411" s="1" t="s">
        <v>1776</v>
      </c>
      <c r="K411" s="1" t="s">
        <v>21</v>
      </c>
      <c r="L411" s="2" t="str">
        <f>HYPERLINK("https://files.afu.se/Downloads/Transcripts/Paracast%20(Gene%20Steinberg)/2017 07 10 - The Official Paracast Channel - The Paracast  December 18, 2016 — Dr. Jeffrey Meldrum_I4LVUOFzV2E - transcript (automated).pdf","Transcript Link")</f>
        <v>Transcript Link</v>
      </c>
    </row>
    <row r="412" ht="255" spans="1:12">
      <c r="A412" s="1" t="s">
        <v>1772</v>
      </c>
      <c r="B412" s="1" t="s">
        <v>12</v>
      </c>
      <c r="C412" s="4" t="s">
        <v>1777</v>
      </c>
      <c r="D412" s="1" t="s">
        <v>1778</v>
      </c>
      <c r="E412" s="1" t="s">
        <v>1779</v>
      </c>
      <c r="F412" s="4" t="s">
        <v>16</v>
      </c>
      <c r="G412" s="1" t="s">
        <v>17</v>
      </c>
      <c r="H412" s="1" t="s">
        <v>18</v>
      </c>
      <c r="I412" s="1" t="s">
        <v>19</v>
      </c>
      <c r="J412" s="1" t="s">
        <v>1780</v>
      </c>
      <c r="K412" s="1" t="s">
        <v>21</v>
      </c>
      <c r="L412" s="2" t="str">
        <f>HYPERLINK("https://files.afu.se/Downloads/Transcripts/Paracast%20(Gene%20Steinberg)/2017 07 10 - The Official Paracast Channel - The Paracast  December 25, 2016 — Cynthia Hart-Button_q7pjhdi9IWQ - transcript (automated).pdf","Transcript Link")</f>
        <v>Transcript Link</v>
      </c>
    </row>
    <row r="413" ht="165" spans="1:12">
      <c r="A413" s="1" t="s">
        <v>1772</v>
      </c>
      <c r="B413" s="1" t="s">
        <v>12</v>
      </c>
      <c r="C413" s="4" t="s">
        <v>1781</v>
      </c>
      <c r="D413" s="1" t="s">
        <v>1782</v>
      </c>
      <c r="E413" s="1" t="s">
        <v>1783</v>
      </c>
      <c r="F413" s="4" t="s">
        <v>16</v>
      </c>
      <c r="G413" s="1" t="s">
        <v>17</v>
      </c>
      <c r="H413" s="1" t="s">
        <v>18</v>
      </c>
      <c r="I413" s="1" t="s">
        <v>19</v>
      </c>
      <c r="J413" s="1" t="s">
        <v>1784</v>
      </c>
      <c r="K413" s="1" t="s">
        <v>21</v>
      </c>
      <c r="L413" s="2">
        <v>0</v>
      </c>
    </row>
    <row r="414" ht="165" spans="1:12">
      <c r="A414" s="1" t="s">
        <v>1772</v>
      </c>
      <c r="B414" s="1" t="s">
        <v>12</v>
      </c>
      <c r="C414" s="4" t="s">
        <v>1785</v>
      </c>
      <c r="D414" s="1" t="s">
        <v>1786</v>
      </c>
      <c r="E414" s="1" t="s">
        <v>1787</v>
      </c>
      <c r="F414" s="4" t="s">
        <v>16</v>
      </c>
      <c r="G414" s="1" t="s">
        <v>17</v>
      </c>
      <c r="H414" s="1" t="s">
        <v>18</v>
      </c>
      <c r="I414" s="1" t="s">
        <v>19</v>
      </c>
      <c r="J414" s="1" t="s">
        <v>1788</v>
      </c>
      <c r="K414" s="1" t="s">
        <v>21</v>
      </c>
      <c r="L414" s="2" t="str">
        <f>HYPERLINK("https://files.afu.se/Downloads/Transcripts/Paracast%20(Gene%20Steinberg)/2017 07 10 - The Official Paracast Channel - The Paracast  January 27, 2013 — Roundtable  Goggsmackay, Pixelsmith, Sandanfire, and Ufology_eOZx5ZJPbeM - transcript (automated).pdf","Transcript Link")</f>
        <v>Transcript Link</v>
      </c>
    </row>
    <row r="415" ht="135" spans="1:12">
      <c r="A415" s="1" t="s">
        <v>1772</v>
      </c>
      <c r="B415" s="1" t="s">
        <v>12</v>
      </c>
      <c r="C415" s="4" t="s">
        <v>1789</v>
      </c>
      <c r="D415" s="1" t="s">
        <v>1790</v>
      </c>
      <c r="E415" s="1" t="s">
        <v>1791</v>
      </c>
      <c r="F415" s="4" t="s">
        <v>16</v>
      </c>
      <c r="G415" s="1" t="s">
        <v>17</v>
      </c>
      <c r="H415" s="1" t="s">
        <v>18</v>
      </c>
      <c r="I415" s="1" t="s">
        <v>19</v>
      </c>
      <c r="J415" s="1" t="s">
        <v>1792</v>
      </c>
      <c r="K415" s="1" t="s">
        <v>21</v>
      </c>
      <c r="L415" s="2" t="str">
        <f>HYPERLINK("https://files.afu.se/Downloads/Transcripts/Paracast%20(Gene%20Steinberg)/2017 07 10 - The Official Paracast Channel - The Paracast  November 25, 2012 — Jim Moseley Memorial Episode_l6wEk0A2KTE - transcript (automated).pdf","Transcript Link")</f>
        <v>Transcript Link</v>
      </c>
    </row>
    <row r="416" ht="180" spans="1:12">
      <c r="A416" s="1" t="s">
        <v>1793</v>
      </c>
      <c r="B416" s="1" t="s">
        <v>12</v>
      </c>
      <c r="C416" s="4" t="s">
        <v>1794</v>
      </c>
      <c r="D416" s="1" t="s">
        <v>1795</v>
      </c>
      <c r="E416" s="1" t="s">
        <v>1796</v>
      </c>
      <c r="F416" s="4" t="s">
        <v>16</v>
      </c>
      <c r="G416" s="1" t="s">
        <v>17</v>
      </c>
      <c r="H416" s="1" t="s">
        <v>18</v>
      </c>
      <c r="I416" s="1" t="s">
        <v>19</v>
      </c>
      <c r="J416" s="1" t="s">
        <v>1797</v>
      </c>
      <c r="K416" s="1" t="s">
        <v>21</v>
      </c>
      <c r="L416" s="2" t="str">
        <f>HYPERLINK("https://files.afu.se/Downloads/Transcripts/Paracast%20(Gene%20Steinberg)/2017 07 09 - The Official Paracast Channel - The Paracast  September 29, 2013 — Listener Roundtable with Goggs Mackay and Mike Jones_i2psKOBNBl8 - transcript (automated).pdf","Transcript Link")</f>
        <v>Transcript Link</v>
      </c>
    </row>
    <row r="417" ht="225" spans="1:12">
      <c r="A417" s="1" t="s">
        <v>1793</v>
      </c>
      <c r="B417" s="1" t="s">
        <v>12</v>
      </c>
      <c r="C417" s="4" t="s">
        <v>1798</v>
      </c>
      <c r="D417" s="1" t="s">
        <v>1799</v>
      </c>
      <c r="E417" s="1" t="s">
        <v>1800</v>
      </c>
      <c r="F417" s="4" t="s">
        <v>16</v>
      </c>
      <c r="G417" s="1" t="s">
        <v>17</v>
      </c>
      <c r="H417" s="1" t="s">
        <v>18</v>
      </c>
      <c r="I417" s="1" t="s">
        <v>19</v>
      </c>
      <c r="J417" s="1" t="s">
        <v>1801</v>
      </c>
      <c r="K417" s="1" t="s">
        <v>21</v>
      </c>
      <c r="L417" s="2" t="str">
        <f>HYPERLINK("https://files.afu.se/Downloads/Transcripts/Paracast%20(Gene%20Steinberg)/2017 07 09 - The Official Paracast Channel - The Paracast  July 9, 2017 — Dr. Joseph G. Buchman with Goggs Mackay_Usxdi7YtgXw - transcript (automated).pdf","Transcript Link")</f>
        <v>Transcript Link</v>
      </c>
    </row>
    <row r="418" ht="210" spans="1:12">
      <c r="A418" s="1" t="s">
        <v>1793</v>
      </c>
      <c r="B418" s="1" t="s">
        <v>12</v>
      </c>
      <c r="C418" s="4" t="s">
        <v>1802</v>
      </c>
      <c r="D418" s="1" t="s">
        <v>1803</v>
      </c>
      <c r="E418" s="1" t="s">
        <v>1804</v>
      </c>
      <c r="F418" s="4" t="s">
        <v>16</v>
      </c>
      <c r="G418" s="1" t="s">
        <v>17</v>
      </c>
      <c r="H418" s="1" t="s">
        <v>18</v>
      </c>
      <c r="I418" s="1" t="s">
        <v>19</v>
      </c>
      <c r="J418" s="1" t="s">
        <v>1805</v>
      </c>
      <c r="K418" s="1" t="s">
        <v>21</v>
      </c>
      <c r="L418" s="2" t="str">
        <f>HYPERLINK("https://files.afu.se/Downloads/Transcripts/Paracast%20(Gene%20Steinberg)/2017 07 09 - The Official Paracast Channel - The Paracast  April 26, 2015 — We Remember Tom Adams with David Perkins_qq4BnXyenlw - transcript (automated).pdf","Transcript Link")</f>
        <v>Transcript Link</v>
      </c>
    </row>
    <row r="419" ht="165" spans="1:12">
      <c r="A419" s="1" t="s">
        <v>1793</v>
      </c>
      <c r="B419" s="1" t="s">
        <v>12</v>
      </c>
      <c r="C419" s="4" t="s">
        <v>1806</v>
      </c>
      <c r="D419" s="1" t="s">
        <v>1807</v>
      </c>
      <c r="E419" s="1" t="s">
        <v>1808</v>
      </c>
      <c r="F419" s="4" t="s">
        <v>16</v>
      </c>
      <c r="G419" s="1" t="s">
        <v>17</v>
      </c>
      <c r="H419" s="1" t="s">
        <v>18</v>
      </c>
      <c r="I419" s="1" t="s">
        <v>19</v>
      </c>
      <c r="J419" s="1" t="s">
        <v>1809</v>
      </c>
      <c r="K419" s="1" t="s">
        <v>21</v>
      </c>
      <c r="L419" s="2" t="str">
        <f>HYPERLINK("https://files.afu.se/Downloads/Transcripts/Paracast%20(Gene%20Steinberg)/2017 07 09 - The Official Paracast Channel - The Paracast  April 13, 2014 — Listener Roundtable with HoJack, Sentry and Ufology_pPU8uFahbo4 - transcript (automated).pdf","Transcript Link")</f>
        <v>Transcript Link</v>
      </c>
    </row>
    <row r="420" ht="195" spans="1:12">
      <c r="A420" s="1" t="s">
        <v>1810</v>
      </c>
      <c r="B420" s="1" t="s">
        <v>12</v>
      </c>
      <c r="C420" s="4" t="s">
        <v>1811</v>
      </c>
      <c r="D420" s="1" t="s">
        <v>1812</v>
      </c>
      <c r="E420" s="1" t="s">
        <v>1813</v>
      </c>
      <c r="F420" s="4" t="s">
        <v>16</v>
      </c>
      <c r="G420" s="1" t="s">
        <v>17</v>
      </c>
      <c r="H420" s="1" t="s">
        <v>18</v>
      </c>
      <c r="I420" s="1" t="s">
        <v>19</v>
      </c>
      <c r="J420" s="1" t="s">
        <v>1814</v>
      </c>
      <c r="K420" s="1" t="s">
        <v>21</v>
      </c>
      <c r="L420" s="2" t="str">
        <f>HYPERLINK("https://files.afu.se/Downloads/Transcripts/Paracast%20(Gene%20Steinberg)/2017 07 08 - The Official Paracast Channel - The Paracast  July 26, 2015 — Shop Talk with Don Ecker, Curt Collins and Goggs Mackay_-RyOu0XyJZE - transcript (automated).pdf","Transcript Link")</f>
        <v>Transcript Link</v>
      </c>
    </row>
    <row r="421" ht="210" spans="1:12">
      <c r="A421" s="1" t="s">
        <v>1810</v>
      </c>
      <c r="B421" s="1" t="s">
        <v>12</v>
      </c>
      <c r="C421" s="4" t="s">
        <v>1815</v>
      </c>
      <c r="D421" s="1" t="s">
        <v>1816</v>
      </c>
      <c r="E421" s="1" t="s">
        <v>1817</v>
      </c>
      <c r="F421" s="4" t="s">
        <v>16</v>
      </c>
      <c r="G421" s="1" t="s">
        <v>17</v>
      </c>
      <c r="H421" s="1" t="s">
        <v>18</v>
      </c>
      <c r="I421" s="1" t="s">
        <v>19</v>
      </c>
      <c r="J421" s="1" t="s">
        <v>1818</v>
      </c>
      <c r="K421" s="1" t="s">
        <v>21</v>
      </c>
      <c r="L421" s="2" t="str">
        <f>HYPERLINK("https://files.afu.se/Downloads/Transcripts/Paracast%20(Gene%20Steinberg)/2017 07 08 - The Official Paracast Channel - The Paracast  March 6, 2016  Listener Roundtable with Stonehart, Sue and Ufology_60czg9nHzyg - transcript (automated).pdf","Transcript Link")</f>
        <v>Transcript Link</v>
      </c>
    </row>
    <row r="422" ht="240" spans="1:12">
      <c r="A422" s="1" t="s">
        <v>1810</v>
      </c>
      <c r="B422" s="1" t="s">
        <v>12</v>
      </c>
      <c r="C422" s="4" t="s">
        <v>1819</v>
      </c>
      <c r="D422" s="1" t="s">
        <v>1820</v>
      </c>
      <c r="E422" s="1" t="s">
        <v>1821</v>
      </c>
      <c r="F422" s="4" t="s">
        <v>16</v>
      </c>
      <c r="G422" s="1" t="s">
        <v>17</v>
      </c>
      <c r="H422" s="1" t="s">
        <v>18</v>
      </c>
      <c r="I422" s="1" t="s">
        <v>19</v>
      </c>
      <c r="J422" s="1" t="s">
        <v>1822</v>
      </c>
      <c r="K422" s="1" t="s">
        <v>21</v>
      </c>
      <c r="L422" s="2" t="str">
        <f>HYPERLINK("https://files.afu.se/Downloads/Transcripts/Paracast%20(Gene%20Steinberg)/2017 07 08 - The Official Paracast Channel - The Paracast  January 1, 2017 — Sean Correia of Anonymous Uprising_-EbYfPwdRoM - transcript (automated).pdf","Transcript Link")</f>
        <v>Transcript Link</v>
      </c>
    </row>
    <row r="423" ht="225" spans="1:12">
      <c r="A423" s="1" t="s">
        <v>1810</v>
      </c>
      <c r="B423" s="1" t="s">
        <v>12</v>
      </c>
      <c r="C423" s="4" t="s">
        <v>1823</v>
      </c>
      <c r="D423" s="1" t="s">
        <v>1824</v>
      </c>
      <c r="E423" s="1" t="s">
        <v>1825</v>
      </c>
      <c r="F423" s="4" t="s">
        <v>16</v>
      </c>
      <c r="G423" s="1" t="s">
        <v>17</v>
      </c>
      <c r="H423" s="1" t="s">
        <v>18</v>
      </c>
      <c r="I423" s="1" t="s">
        <v>19</v>
      </c>
      <c r="J423" s="1" t="s">
        <v>1826</v>
      </c>
      <c r="K423" s="1" t="s">
        <v>21</v>
      </c>
      <c r="L423" s="2" t="str">
        <f>HYPERLINK("https://files.afu.se/Downloads/Transcripts/Paracast%20(Gene%20Steinberg)/2017 07 08 - The Official Paracast Channel - The Paracast  April 24, 2016 — MIB Roundtable with Nick Redfern &amp; Greg Bishop_nv304fkIBGg - transcript (automated).pdf","Transcript Link")</f>
        <v>Transcript Link</v>
      </c>
    </row>
    <row r="424" ht="240" spans="1:12">
      <c r="A424" s="1" t="s">
        <v>1827</v>
      </c>
      <c r="B424" s="1" t="s">
        <v>12</v>
      </c>
      <c r="C424" s="4" t="s">
        <v>1828</v>
      </c>
      <c r="D424" s="1" t="s">
        <v>1829</v>
      </c>
      <c r="E424" s="1" t="s">
        <v>1830</v>
      </c>
      <c r="F424" s="4" t="s">
        <v>16</v>
      </c>
      <c r="G424" s="1" t="s">
        <v>17</v>
      </c>
      <c r="H424" s="1" t="s">
        <v>18</v>
      </c>
      <c r="I424" s="1" t="s">
        <v>19</v>
      </c>
      <c r="J424" s="1" t="s">
        <v>1831</v>
      </c>
      <c r="K424" s="1" t="s">
        <v>21</v>
      </c>
      <c r="L424" s="2" t="str">
        <f>HYPERLINK("https://files.afu.se/Downloads/Transcripts/Paracast%20(Gene%20Steinberg)/2017 07 07 - The Official Paracast Channel - The Paracast  January 8, 2017 — Erica Lukes_elViaDdQuH8 - transcript (automated).pdf","Transcript Link")</f>
        <v>Transcript Link</v>
      </c>
    </row>
    <row r="425" ht="240" spans="1:12">
      <c r="A425" s="1" t="s">
        <v>1827</v>
      </c>
      <c r="B425" s="1" t="s">
        <v>12</v>
      </c>
      <c r="C425" s="4" t="s">
        <v>1832</v>
      </c>
      <c r="D425" s="1" t="s">
        <v>1833</v>
      </c>
      <c r="E425" s="1" t="s">
        <v>1834</v>
      </c>
      <c r="F425" s="4" t="s">
        <v>16</v>
      </c>
      <c r="G425" s="1" t="s">
        <v>17</v>
      </c>
      <c r="H425" s="1" t="s">
        <v>18</v>
      </c>
      <c r="I425" s="1" t="s">
        <v>19</v>
      </c>
      <c r="J425" s="1" t="s">
        <v>1835</v>
      </c>
      <c r="K425" s="1" t="s">
        <v>21</v>
      </c>
      <c r="L425" s="2" t="str">
        <f>HYPERLINK("https://files.afu.se/Downloads/Transcripts/Paracast%20(Gene%20Steinberg)/2017 07 07 - The Official Paracast Channel - The Paracast  January 15, 2017 — Kevin D. Randle with Erica Lukes and Goggs Mackay_aO7319cVXvU - transcript (automated).pdf","Transcript Link")</f>
        <v>Transcript Link</v>
      </c>
    </row>
    <row r="426" ht="240" spans="1:12">
      <c r="A426" s="1" t="s">
        <v>1827</v>
      </c>
      <c r="B426" s="1" t="s">
        <v>12</v>
      </c>
      <c r="C426" s="4" t="s">
        <v>1836</v>
      </c>
      <c r="D426" s="1" t="s">
        <v>1837</v>
      </c>
      <c r="E426" s="1" t="s">
        <v>1838</v>
      </c>
      <c r="F426" s="4" t="s">
        <v>16</v>
      </c>
      <c r="G426" s="1" t="s">
        <v>17</v>
      </c>
      <c r="H426" s="1" t="s">
        <v>18</v>
      </c>
      <c r="I426" s="1" t="s">
        <v>19</v>
      </c>
      <c r="J426" s="1" t="s">
        <v>1839</v>
      </c>
      <c r="K426" s="1" t="s">
        <v>21</v>
      </c>
      <c r="L426" s="2" t="str">
        <f>HYPERLINK("https://files.afu.se/Downloads/Transcripts/Paracast%20(Gene%20Steinberg)/2017 07 07 - The Official Paracast Channel - The Paracast  January 22, 2017  Alejandro Rojas and Robert Powell with Goggs Mackay_af5jgDTvGmE - transcript (automated).pdf","Transcript Link")</f>
        <v>Transcript Link</v>
      </c>
    </row>
    <row r="427" ht="240" spans="1:12">
      <c r="A427" s="1" t="s">
        <v>1827</v>
      </c>
      <c r="B427" s="1" t="s">
        <v>12</v>
      </c>
      <c r="C427" s="4" t="s">
        <v>1840</v>
      </c>
      <c r="D427" s="1" t="s">
        <v>1841</v>
      </c>
      <c r="E427" s="1" t="s">
        <v>1842</v>
      </c>
      <c r="F427" s="4" t="s">
        <v>16</v>
      </c>
      <c r="G427" s="1" t="s">
        <v>17</v>
      </c>
      <c r="H427" s="1" t="s">
        <v>18</v>
      </c>
      <c r="I427" s="1" t="s">
        <v>19</v>
      </c>
      <c r="J427" s="1" t="s">
        <v>1843</v>
      </c>
      <c r="K427" s="1" t="s">
        <v>21</v>
      </c>
      <c r="L427" s="2" t="str">
        <f>HYPERLINK("https://files.afu.se/Downloads/Transcripts/Paracast%20(Gene%20Steinberg)/2017 07 07 - The Official Paracast Channel - The Paracast  January 29, 2017 — Joshua P. Warren_0i8OFrEZtAc - transcript (automated).pdf","Transcript Link")</f>
        <v>Transcript Link</v>
      </c>
    </row>
    <row r="428" ht="225" spans="1:12">
      <c r="A428" s="1" t="s">
        <v>1827</v>
      </c>
      <c r="B428" s="1" t="s">
        <v>12</v>
      </c>
      <c r="C428" s="4" t="s">
        <v>1844</v>
      </c>
      <c r="D428" s="1" t="s">
        <v>1845</v>
      </c>
      <c r="E428" s="1" t="s">
        <v>1846</v>
      </c>
      <c r="F428" s="4" t="s">
        <v>16</v>
      </c>
      <c r="G428" s="1" t="s">
        <v>17</v>
      </c>
      <c r="H428" s="1" t="s">
        <v>18</v>
      </c>
      <c r="I428" s="1" t="s">
        <v>19</v>
      </c>
      <c r="J428" s="1" t="s">
        <v>1847</v>
      </c>
      <c r="K428" s="1" t="s">
        <v>21</v>
      </c>
      <c r="L428" s="2" t="str">
        <f>HYPERLINK("https://files.afu.se/Downloads/Transcripts/Paracast%20(Gene%20Steinberg)/2017 07 07 - The Official Paracast Channel - The Paracast  February 5, 2017 — Don Ecker_0kYDDrg1L6M - transcript (automated).pdf","Transcript Link")</f>
        <v>Transcript Link</v>
      </c>
    </row>
    <row r="429" ht="270" spans="1:12">
      <c r="A429" s="1" t="s">
        <v>1848</v>
      </c>
      <c r="B429" s="1" t="s">
        <v>12</v>
      </c>
      <c r="C429" s="4" t="s">
        <v>1849</v>
      </c>
      <c r="D429" s="1" t="s">
        <v>1850</v>
      </c>
      <c r="E429" s="1" t="s">
        <v>1851</v>
      </c>
      <c r="F429" s="4" t="s">
        <v>16</v>
      </c>
      <c r="G429" s="1" t="s">
        <v>17</v>
      </c>
      <c r="H429" s="1" t="s">
        <v>18</v>
      </c>
      <c r="I429" s="1" t="s">
        <v>19</v>
      </c>
      <c r="J429" s="1" t="s">
        <v>1852</v>
      </c>
      <c r="K429" s="1" t="s">
        <v>21</v>
      </c>
      <c r="L429" s="2" t="str">
        <f>HYPERLINK("https://files.afu.se/Downloads/Transcripts/Paracast%20(Gene%20Steinberg)/2017 07 06 - The Official Paracast Channel - The Paracast  February 12, 2017 — Micah Hanks_JOmaFs-ZKh4 - transcript (automated).pdf","Transcript Link")</f>
        <v>Transcript Link</v>
      </c>
    </row>
    <row r="430" ht="255" spans="1:12">
      <c r="A430" s="1" t="s">
        <v>1848</v>
      </c>
      <c r="B430" s="1" t="s">
        <v>12</v>
      </c>
      <c r="C430" s="4" t="s">
        <v>1853</v>
      </c>
      <c r="D430" s="1" t="s">
        <v>1854</v>
      </c>
      <c r="E430" s="1" t="s">
        <v>1855</v>
      </c>
      <c r="F430" s="4" t="s">
        <v>16</v>
      </c>
      <c r="G430" s="1" t="s">
        <v>17</v>
      </c>
      <c r="H430" s="1" t="s">
        <v>18</v>
      </c>
      <c r="I430" s="1" t="s">
        <v>19</v>
      </c>
      <c r="J430" s="1" t="s">
        <v>1856</v>
      </c>
      <c r="K430" s="1" t="s">
        <v>21</v>
      </c>
      <c r="L430" s="2" t="str">
        <f>HYPERLINK("https://files.afu.se/Downloads/Transcripts/Paracast%20(Gene%20Steinberg)/2017 07 06 - The Official Paracast Channel - The Paracast  February 19, 2017 — Robert Schroeder_6TBYFbM_7mY - transcript (automated).pdf","Transcript Link")</f>
        <v>Transcript Link</v>
      </c>
    </row>
    <row r="431" ht="240" spans="1:12">
      <c r="A431" s="1" t="s">
        <v>1848</v>
      </c>
      <c r="B431" s="1" t="s">
        <v>12</v>
      </c>
      <c r="C431" s="4" t="s">
        <v>1857</v>
      </c>
      <c r="D431" s="1" t="s">
        <v>1858</v>
      </c>
      <c r="E431" s="1" t="s">
        <v>1859</v>
      </c>
      <c r="F431" s="4" t="s">
        <v>16</v>
      </c>
      <c r="G431" s="1" t="s">
        <v>17</v>
      </c>
      <c r="H431" s="1" t="s">
        <v>18</v>
      </c>
      <c r="I431" s="1" t="s">
        <v>19</v>
      </c>
      <c r="J431" s="1" t="s">
        <v>1860</v>
      </c>
      <c r="K431" s="1" t="s">
        <v>21</v>
      </c>
      <c r="L431" s="2" t="str">
        <f>HYPERLINK("https://files.afu.se/Downloads/Transcripts/Paracast%20(Gene%20Steinberg)/2017 07 06 - The Official Paracast Channel - The Paracast  February 26, 2017 — Jim Marrs_O3m_k4MCiEY - transcript (automated).pdf","Transcript Link")</f>
        <v>Transcript Link</v>
      </c>
    </row>
    <row r="432" ht="285" spans="1:12">
      <c r="A432" s="1" t="s">
        <v>1848</v>
      </c>
      <c r="B432" s="1" t="s">
        <v>12</v>
      </c>
      <c r="C432" s="4" t="s">
        <v>1861</v>
      </c>
      <c r="D432" s="1" t="s">
        <v>1862</v>
      </c>
      <c r="E432" s="1" t="s">
        <v>1863</v>
      </c>
      <c r="F432" s="4" t="s">
        <v>16</v>
      </c>
      <c r="G432" s="1" t="s">
        <v>17</v>
      </c>
      <c r="H432" s="1" t="s">
        <v>18</v>
      </c>
      <c r="I432" s="1" t="s">
        <v>19</v>
      </c>
      <c r="J432" s="1" t="s">
        <v>1864</v>
      </c>
      <c r="K432" s="1" t="s">
        <v>21</v>
      </c>
      <c r="L432" s="2" t="str">
        <f>HYPERLINK("https://files.afu.se/Downloads/Transcripts/Paracast%20(Gene%20Steinberg)/2017 07 06 - The Official Paracast Channel - The Paracast  March 5, 2017 — Women’s Roundtable with Lukes, Kloetzke and Marden_-A3Do2C6HMc - transcript (automated).pdf","Transcript Link")</f>
        <v>Transcript Link</v>
      </c>
    </row>
    <row r="433" ht="285" spans="1:12">
      <c r="A433" s="1" t="s">
        <v>1848</v>
      </c>
      <c r="B433" s="1" t="s">
        <v>12</v>
      </c>
      <c r="C433" s="4" t="s">
        <v>1865</v>
      </c>
      <c r="D433" s="1" t="s">
        <v>1866</v>
      </c>
      <c r="E433" s="1" t="s">
        <v>1867</v>
      </c>
      <c r="F433" s="4" t="s">
        <v>16</v>
      </c>
      <c r="G433" s="1" t="s">
        <v>17</v>
      </c>
      <c r="H433" s="1" t="s">
        <v>18</v>
      </c>
      <c r="I433" s="1" t="s">
        <v>19</v>
      </c>
      <c r="J433" s="1" t="s">
        <v>1868</v>
      </c>
      <c r="K433" s="1" t="s">
        <v>21</v>
      </c>
      <c r="L433" s="2" t="str">
        <f>HYPERLINK("https://files.afu.se/Downloads/Transcripts/Paracast%20(Gene%20Steinberg)/2017 07 06 - The Official Paracast Channel - The Paracast  March 12, 2017 — Leslie Kean with co-host Erica Lukes_QIVBwKGOHpc - transcript (automated).pdf","Transcript Link")</f>
        <v>Transcript Link</v>
      </c>
    </row>
    <row r="434" ht="255" spans="1:12">
      <c r="A434" s="1" t="s">
        <v>1848</v>
      </c>
      <c r="B434" s="1" t="s">
        <v>12</v>
      </c>
      <c r="C434" s="4" t="s">
        <v>1869</v>
      </c>
      <c r="D434" s="1" t="s">
        <v>1870</v>
      </c>
      <c r="E434" s="1" t="s">
        <v>1871</v>
      </c>
      <c r="F434" s="4" t="s">
        <v>16</v>
      </c>
      <c r="G434" s="1" t="s">
        <v>17</v>
      </c>
      <c r="H434" s="1" t="s">
        <v>18</v>
      </c>
      <c r="I434" s="1" t="s">
        <v>19</v>
      </c>
      <c r="J434" s="1" t="s">
        <v>1872</v>
      </c>
      <c r="K434" s="1" t="s">
        <v>21</v>
      </c>
      <c r="L434" s="2" t="str">
        <f>HYPERLINK("https://files.afu.se/Downloads/Transcripts/Paracast%20(Gene%20Steinberg)/2017 07 06 - The Official Paracast Channel - The Paracast  March 19, 2017 — Dr. Robert Davis and Dr. Maree Batchelor_r0VIWtgXpiw - transcript (automated).pdf","Transcript Link")</f>
        <v>Transcript Link</v>
      </c>
    </row>
    <row r="435" ht="255" spans="1:12">
      <c r="A435" s="1" t="s">
        <v>1873</v>
      </c>
      <c r="B435" s="1" t="s">
        <v>12</v>
      </c>
      <c r="C435" s="4" t="s">
        <v>1874</v>
      </c>
      <c r="D435" s="1" t="s">
        <v>1875</v>
      </c>
      <c r="E435" s="1" t="s">
        <v>1876</v>
      </c>
      <c r="F435" s="4" t="s">
        <v>16</v>
      </c>
      <c r="G435" s="1" t="s">
        <v>17</v>
      </c>
      <c r="H435" s="1" t="s">
        <v>18</v>
      </c>
      <c r="I435" s="1" t="s">
        <v>19</v>
      </c>
      <c r="J435" s="1" t="s">
        <v>1877</v>
      </c>
      <c r="K435" s="1" t="s">
        <v>21</v>
      </c>
      <c r="L435" s="2" t="str">
        <f>HYPERLINK("https://files.afu.se/Downloads/Transcripts/Paracast%20(Gene%20Steinberg)/2017 07 05 - The Official Paracast Channel - The Paracast  March 26, 2017 — John L. Steadman_U_H-pL1prXc - transcript (automated).pdf","Transcript Link")</f>
        <v>Transcript Link</v>
      </c>
    </row>
    <row r="436" ht="240" spans="1:12">
      <c r="A436" s="1" t="s">
        <v>1873</v>
      </c>
      <c r="B436" s="1" t="s">
        <v>12</v>
      </c>
      <c r="C436" s="4" t="s">
        <v>1878</v>
      </c>
      <c r="D436" s="1" t="s">
        <v>1879</v>
      </c>
      <c r="E436" s="1" t="s">
        <v>1880</v>
      </c>
      <c r="F436" s="4" t="s">
        <v>16</v>
      </c>
      <c r="G436" s="1" t="s">
        <v>17</v>
      </c>
      <c r="H436" s="1" t="s">
        <v>18</v>
      </c>
      <c r="I436" s="1" t="s">
        <v>19</v>
      </c>
      <c r="J436" s="1" t="s">
        <v>1881</v>
      </c>
      <c r="K436" s="1" t="s">
        <v>21</v>
      </c>
      <c r="L436" s="2" t="str">
        <f>HYPERLINK("https://files.afu.se/Downloads/Transcripts/Paracast%20(Gene%20Steinberg)/2017 07 05 - The Official Paracast Channel - The Paracast  April 2, 2017 — Ray Stanford_YYzqMM6uqtg - transcript (automated).pdf","Transcript Link")</f>
        <v>Transcript Link</v>
      </c>
    </row>
    <row r="437" ht="225" spans="1:12">
      <c r="A437" s="1" t="s">
        <v>1873</v>
      </c>
      <c r="B437" s="1" t="s">
        <v>12</v>
      </c>
      <c r="C437" s="4" t="s">
        <v>1882</v>
      </c>
      <c r="D437" s="1" t="s">
        <v>1883</v>
      </c>
      <c r="E437" s="1" t="s">
        <v>1884</v>
      </c>
      <c r="F437" s="4" t="s">
        <v>16</v>
      </c>
      <c r="G437" s="1" t="s">
        <v>17</v>
      </c>
      <c r="H437" s="1" t="s">
        <v>18</v>
      </c>
      <c r="I437" s="1" t="s">
        <v>19</v>
      </c>
      <c r="J437" s="1" t="s">
        <v>1885</v>
      </c>
      <c r="K437" s="1" t="s">
        <v>21</v>
      </c>
      <c r="L437" s="2" t="str">
        <f>HYPERLINK("https://files.afu.se/Downloads/Transcripts/Paracast%20(Gene%20Steinberg)/2017 07 05 - The Official Paracast Channel - The Paracast  April 9, 2017 — Paul Eno_jdF3e43XK6k - transcript (automated).pdf","Transcript Link")</f>
        <v>Transcript Link</v>
      </c>
    </row>
    <row r="438" ht="225" spans="1:12">
      <c r="A438" s="1" t="s">
        <v>1873</v>
      </c>
      <c r="B438" s="1" t="s">
        <v>12</v>
      </c>
      <c r="C438" s="4" t="s">
        <v>1886</v>
      </c>
      <c r="D438" s="1" t="s">
        <v>1887</v>
      </c>
      <c r="E438" s="1" t="s">
        <v>1888</v>
      </c>
      <c r="F438" s="4" t="s">
        <v>16</v>
      </c>
      <c r="G438" s="1" t="s">
        <v>17</v>
      </c>
      <c r="H438" s="1" t="s">
        <v>18</v>
      </c>
      <c r="I438" s="1" t="s">
        <v>19</v>
      </c>
      <c r="J438" s="1" t="s">
        <v>1889</v>
      </c>
      <c r="K438" s="1" t="s">
        <v>21</v>
      </c>
      <c r="L438" s="2" t="str">
        <f>HYPERLINK("https://files.afu.se/Downloads/Transcripts/Paracast%20(Gene%20Steinberg)/2017 07 05 - The Official Paracast Channel - The Paracast  April 16, 2017 — Stan Gordon_D57uGhLFg5A - transcript (automated).pdf","Transcript Link")</f>
        <v>Transcript Link</v>
      </c>
    </row>
    <row r="439" ht="225" spans="1:12">
      <c r="A439" s="1" t="s">
        <v>1873</v>
      </c>
      <c r="B439" s="1" t="s">
        <v>12</v>
      </c>
      <c r="C439" s="4" t="s">
        <v>1890</v>
      </c>
      <c r="D439" s="1" t="s">
        <v>1891</v>
      </c>
      <c r="E439" s="1" t="s">
        <v>1892</v>
      </c>
      <c r="F439" s="4" t="s">
        <v>16</v>
      </c>
      <c r="G439" s="1" t="s">
        <v>17</v>
      </c>
      <c r="H439" s="1" t="s">
        <v>18</v>
      </c>
      <c r="I439" s="1" t="s">
        <v>19</v>
      </c>
      <c r="J439" s="1" t="s">
        <v>1893</v>
      </c>
      <c r="K439" s="1" t="s">
        <v>21</v>
      </c>
      <c r="L439" s="2" t="str">
        <f>HYPERLINK("https://files.afu.se/Downloads/Transcripts/Paracast%20(Gene%20Steinberg)/2017 07 05 - The Official Paracast Channel - April 23, 2017 — Robert Spearing with Goggs Mackay_gv4G9lIYdOU - transcript (automated).pdf","Transcript Link")</f>
        <v>Transcript Link</v>
      </c>
    </row>
    <row r="440" ht="255" spans="1:12">
      <c r="A440" s="1" t="s">
        <v>1873</v>
      </c>
      <c r="B440" s="1" t="s">
        <v>12</v>
      </c>
      <c r="C440" s="4" t="s">
        <v>1894</v>
      </c>
      <c r="D440" s="1" t="s">
        <v>1895</v>
      </c>
      <c r="E440" s="1" t="s">
        <v>1896</v>
      </c>
      <c r="F440" s="4" t="s">
        <v>16</v>
      </c>
      <c r="G440" s="1" t="s">
        <v>17</v>
      </c>
      <c r="H440" s="1" t="s">
        <v>18</v>
      </c>
      <c r="I440" s="1" t="s">
        <v>19</v>
      </c>
      <c r="J440" s="1" t="s">
        <v>1897</v>
      </c>
      <c r="K440" s="1" t="s">
        <v>21</v>
      </c>
      <c r="L440" s="2" t="str">
        <f>HYPERLINK("https://files.afu.se/Downloads/Transcripts/Paracast%20(Gene%20Steinberg)/2017 07 05 - The Official Paracast Channel - The Paracast  April 30, 2017 — Allen Greenfield_i4leXqlcMf0 - transcript (automated).pdf","Transcript Link")</f>
        <v>Transcript Link</v>
      </c>
    </row>
    <row r="441" ht="225" spans="1:12">
      <c r="A441" s="1" t="s">
        <v>1873</v>
      </c>
      <c r="B441" s="1" t="s">
        <v>12</v>
      </c>
      <c r="C441" s="4" t="s">
        <v>1898</v>
      </c>
      <c r="D441" s="1" t="s">
        <v>1899</v>
      </c>
      <c r="E441" s="1" t="s">
        <v>1900</v>
      </c>
      <c r="F441" s="4" t="s">
        <v>16</v>
      </c>
      <c r="G441" s="1" t="s">
        <v>17</v>
      </c>
      <c r="H441" s="1" t="s">
        <v>18</v>
      </c>
      <c r="I441" s="1" t="s">
        <v>19</v>
      </c>
      <c r="J441" s="1" t="s">
        <v>1901</v>
      </c>
      <c r="K441" s="1" t="s">
        <v>21</v>
      </c>
      <c r="L441" s="2" t="str">
        <f>HYPERLINK("https://files.afu.se/Downloads/Transcripts/Paracast%20(Gene%20Steinberg)/2017 07 05 - The Official Paracast Channel - The Paracast  May 7, 2017 — Colin Schneider, The Crypto-Kid_5dgQEzy7nYM - transcript (automated).pdf","Transcript Link")</f>
        <v>Transcript Link</v>
      </c>
    </row>
    <row r="442" ht="255" spans="1:12">
      <c r="A442" s="1" t="s">
        <v>1902</v>
      </c>
      <c r="B442" s="1" t="s">
        <v>12</v>
      </c>
      <c r="C442" s="4" t="s">
        <v>1903</v>
      </c>
      <c r="D442" s="1" t="s">
        <v>1904</v>
      </c>
      <c r="E442" s="1" t="s">
        <v>1905</v>
      </c>
      <c r="F442" s="4" t="s">
        <v>16</v>
      </c>
      <c r="G442" s="1" t="s">
        <v>17</v>
      </c>
      <c r="H442" s="1" t="s">
        <v>18</v>
      </c>
      <c r="I442" s="1" t="s">
        <v>19</v>
      </c>
      <c r="J442" s="1" t="s">
        <v>1906</v>
      </c>
      <c r="K442" s="1" t="s">
        <v>21</v>
      </c>
      <c r="L442" s="2" t="str">
        <f>HYPERLINK("https://files.afu.se/Downloads/Transcripts/Paracast%20(Gene%20Steinberg)/2017 07 04 - The Official Paracast Channel - The Paracast  May 14, 2017 — Nick Redfern_swBO19Y3f7E - transcript (automated).pdf","Transcript Link")</f>
        <v>Transcript Link</v>
      </c>
    </row>
    <row r="443" ht="240" spans="1:12">
      <c r="A443" s="1" t="s">
        <v>1902</v>
      </c>
      <c r="B443" s="1" t="s">
        <v>12</v>
      </c>
      <c r="C443" s="4" t="s">
        <v>1907</v>
      </c>
      <c r="D443" s="1" t="s">
        <v>1908</v>
      </c>
      <c r="E443" s="1" t="s">
        <v>1909</v>
      </c>
      <c r="F443" s="4" t="s">
        <v>16</v>
      </c>
      <c r="G443" s="1" t="s">
        <v>17</v>
      </c>
      <c r="H443" s="1" t="s">
        <v>18</v>
      </c>
      <c r="I443" s="1" t="s">
        <v>19</v>
      </c>
      <c r="J443" s="1" t="s">
        <v>1910</v>
      </c>
      <c r="K443" s="1" t="s">
        <v>21</v>
      </c>
      <c r="L443" s="2" t="str">
        <f>HYPERLINK("https://files.afu.se/Downloads/Transcripts/Paracast%20(Gene%20Steinberg)/2017 07 04 - The Official Paracast Channel - The Paracast  July 2, 2017 — Mark O’Connell with Curtis Collins_4mgQfg4A03c - transcript (automated).pdf","Transcript Link")</f>
        <v>Transcript Link</v>
      </c>
    </row>
    <row r="444" ht="240" spans="1:12">
      <c r="A444" s="1" t="s">
        <v>1902</v>
      </c>
      <c r="B444" s="1" t="s">
        <v>12</v>
      </c>
      <c r="C444" s="4" t="s">
        <v>1911</v>
      </c>
      <c r="D444" s="1" t="s">
        <v>1912</v>
      </c>
      <c r="E444" s="1" t="s">
        <v>1913</v>
      </c>
      <c r="F444" s="4" t="s">
        <v>16</v>
      </c>
      <c r="G444" s="1" t="s">
        <v>17</v>
      </c>
      <c r="H444" s="1" t="s">
        <v>18</v>
      </c>
      <c r="I444" s="1" t="s">
        <v>19</v>
      </c>
      <c r="J444" s="1" t="s">
        <v>1914</v>
      </c>
      <c r="K444" s="1" t="s">
        <v>21</v>
      </c>
      <c r="L444" s="2" t="str">
        <f>HYPERLINK("https://files.afu.se/Downloads/Transcripts/Paracast%20(Gene%20Steinberg)/2017 07 04 - The Official Paracast Channel - The Paracast  May 21, 2017 — Walter Bosley with J. Randall Murphy_jbj40663IQo - transcript (automated).pdf","Transcript Link")</f>
        <v>Transcript Link</v>
      </c>
    </row>
    <row r="445" ht="240" spans="1:12">
      <c r="A445" s="1" t="s">
        <v>1915</v>
      </c>
      <c r="B445" s="1" t="s">
        <v>12</v>
      </c>
      <c r="C445" s="4" t="s">
        <v>1916</v>
      </c>
      <c r="D445" s="1" t="s">
        <v>1917</v>
      </c>
      <c r="E445" s="1" t="s">
        <v>1918</v>
      </c>
      <c r="F445" s="4" t="s">
        <v>16</v>
      </c>
      <c r="G445" s="1" t="s">
        <v>17</v>
      </c>
      <c r="H445" s="1" t="s">
        <v>18</v>
      </c>
      <c r="I445" s="1" t="s">
        <v>19</v>
      </c>
      <c r="J445" s="1" t="s">
        <v>1919</v>
      </c>
      <c r="K445" s="1" t="s">
        <v>21</v>
      </c>
      <c r="L445" s="2" t="str">
        <f>HYPERLINK("https://files.afu.se/Downloads/Transcripts/Paracast%20(Gene%20Steinberg)/2017 07 03 - The Official Paracast Channel - The Paracast  May 28, 2017 — Chris Rutkowski with J. Randall Murphy_xgpa-ZJeU5Y - transcript (automated).pdf","Transcript Link")</f>
        <v>Transcript Link</v>
      </c>
    </row>
    <row r="446" ht="225" spans="1:12">
      <c r="A446" s="1" t="s">
        <v>1920</v>
      </c>
      <c r="B446" s="1" t="s">
        <v>12</v>
      </c>
      <c r="C446" s="4" t="s">
        <v>1921</v>
      </c>
      <c r="D446" s="1" t="s">
        <v>1922</v>
      </c>
      <c r="E446" s="1" t="s">
        <v>1923</v>
      </c>
      <c r="F446" s="4" t="s">
        <v>16</v>
      </c>
      <c r="G446" s="1" t="s">
        <v>17</v>
      </c>
      <c r="H446" s="1" t="s">
        <v>18</v>
      </c>
      <c r="I446" s="1" t="s">
        <v>19</v>
      </c>
      <c r="J446" s="1" t="s">
        <v>1924</v>
      </c>
      <c r="K446" s="1" t="s">
        <v>21</v>
      </c>
      <c r="L446" s="2" t="str">
        <f>HYPERLINK("https://files.afu.se/Downloads/Transcripts/Paracast%20(Gene%20Steinberg)/2017 07 01 - The Official Paracast Channel - The Paracast  June 25, 2017 — John DeSouza_KG3H2m1v32w - transcript (automated).pdf","Transcript Link")</f>
        <v>Transcript Link</v>
      </c>
    </row>
    <row r="447" ht="409.5" spans="1:12">
      <c r="A447" s="1" t="s">
        <v>1925</v>
      </c>
      <c r="B447" s="1" t="s">
        <v>12</v>
      </c>
      <c r="C447" s="4" t="s">
        <v>1926</v>
      </c>
      <c r="D447" s="1" t="s">
        <v>1927</v>
      </c>
      <c r="E447" s="1" t="s">
        <v>1928</v>
      </c>
      <c r="F447" s="4" t="s">
        <v>16</v>
      </c>
      <c r="G447" s="1" t="s">
        <v>17</v>
      </c>
      <c r="H447" s="1" t="s">
        <v>18</v>
      </c>
      <c r="I447" s="1" t="s">
        <v>19</v>
      </c>
      <c r="J447" s="1" t="s">
        <v>1929</v>
      </c>
      <c r="K447" s="1" t="s">
        <v>21</v>
      </c>
      <c r="L447" s="2" t="str">
        <f>HYPERLINK("https://files.afu.se/Downloads/Transcripts/Paracast%20(Gene%20Steinberg)/2017 06 25 - The Official Paracast Channel - The Paracast+ Sampler — After The Paracast_AbpvcU0HTkU - transcript (automated).pdf","Transcript Link")</f>
        <v>Transcript Link</v>
      </c>
    </row>
    <row r="448" ht="409.5" spans="1:12">
      <c r="A448" s="1" t="s">
        <v>1930</v>
      </c>
      <c r="B448" s="1" t="s">
        <v>12</v>
      </c>
      <c r="C448" s="4" t="s">
        <v>1931</v>
      </c>
      <c r="D448" s="1" t="s">
        <v>1932</v>
      </c>
      <c r="E448" s="1" t="s">
        <v>1933</v>
      </c>
      <c r="F448" s="4" t="s">
        <v>16</v>
      </c>
      <c r="G448" s="1" t="s">
        <v>17</v>
      </c>
      <c r="H448" s="1" t="s">
        <v>18</v>
      </c>
      <c r="I448" s="1" t="s">
        <v>19</v>
      </c>
      <c r="J448" s="1" t="s">
        <v>1934</v>
      </c>
      <c r="K448" s="1" t="s">
        <v>21</v>
      </c>
      <c r="L448" s="2" t="str">
        <f>HYPERLINK("https://files.afu.se/Downloads/Transcripts/Paracast%20(Gene%20Steinberg)/2017 06 24 - The Official Paracast Channel - The Paracast+ Sampler — 10th Anniversary Episode_wx3u8RPbcIc - transcript (automated).pdf","Transcript Link")</f>
        <v>Transcript Link</v>
      </c>
    </row>
    <row r="449" ht="210" spans="1:12">
      <c r="A449" s="1" t="s">
        <v>1935</v>
      </c>
      <c r="B449" s="1" t="s">
        <v>12</v>
      </c>
      <c r="C449" s="4" t="s">
        <v>1936</v>
      </c>
      <c r="D449" s="1" t="s">
        <v>1937</v>
      </c>
      <c r="E449" s="1" t="s">
        <v>1938</v>
      </c>
      <c r="F449" s="4" t="s">
        <v>16</v>
      </c>
      <c r="G449" s="1" t="s">
        <v>17</v>
      </c>
      <c r="H449" s="1" t="s">
        <v>18</v>
      </c>
      <c r="I449" s="1" t="s">
        <v>19</v>
      </c>
      <c r="J449" s="1" t="s">
        <v>1939</v>
      </c>
      <c r="K449" s="1" t="s">
        <v>21</v>
      </c>
      <c r="L449" s="2" t="str">
        <f>HYPERLINK("https://files.afu.se/Downloads/Transcripts/Paracast%20(Gene%20Steinberg)/2017 06 21 - The Official Paracast Channel - The Paracast  June 4, 2017 — Greg Bishop_NbIsVU56kOQ - transcript (automated).pdf","Transcript Link")</f>
        <v>Transcript Link</v>
      </c>
    </row>
    <row r="450" ht="240" spans="1:12">
      <c r="A450" s="1" t="s">
        <v>1935</v>
      </c>
      <c r="B450" s="1" t="s">
        <v>12</v>
      </c>
      <c r="C450" s="4" t="s">
        <v>1940</v>
      </c>
      <c r="D450" s="1" t="s">
        <v>1941</v>
      </c>
      <c r="E450" s="1" t="s">
        <v>1942</v>
      </c>
      <c r="F450" s="4" t="s">
        <v>16</v>
      </c>
      <c r="G450" s="1" t="s">
        <v>17</v>
      </c>
      <c r="H450" s="1" t="s">
        <v>18</v>
      </c>
      <c r="I450" s="1" t="s">
        <v>19</v>
      </c>
      <c r="J450" s="1" t="s">
        <v>1943</v>
      </c>
      <c r="K450" s="1" t="s">
        <v>21</v>
      </c>
      <c r="L450" s="2" t="str">
        <f>HYPERLINK("https://files.afu.se/Downloads/Transcripts/Paracast%20(Gene%20Steinberg)/2017 06 21 - The Official Paracast Channel - The Paracast  June 11, 2017 — Robbie Graham &amp; Robert Brandstetter_1feolXwAFOk - transcript (automated).pdf","Transcript Link")</f>
        <v>Transcript Link</v>
      </c>
    </row>
    <row r="451" ht="240" spans="1:12">
      <c r="A451" s="1" t="s">
        <v>1944</v>
      </c>
      <c r="B451" s="1" t="s">
        <v>12</v>
      </c>
      <c r="C451" s="4" t="s">
        <v>1945</v>
      </c>
      <c r="D451" s="1" t="s">
        <v>1946</v>
      </c>
      <c r="E451" s="1" t="s">
        <v>1947</v>
      </c>
      <c r="F451" s="4" t="s">
        <v>16</v>
      </c>
      <c r="G451" s="1" t="s">
        <v>17</v>
      </c>
      <c r="H451" s="1" t="s">
        <v>18</v>
      </c>
      <c r="I451" s="1" t="s">
        <v>19</v>
      </c>
      <c r="J451" s="1" t="s">
        <v>1948</v>
      </c>
      <c r="K451" s="1" t="s">
        <v>21</v>
      </c>
      <c r="L451" s="2" t="str">
        <f>HYPERLINK("https://files.afu.se/Downloads/Transcripts/Paracast%20(Gene%20Steinberg)/2017 06 20 - The Official Paracast Channel - The Paracast  June 18, 2017 — MJ Banias and Curt Collins_NNfgCWtKNJo - transcript (automated).pdf","Transcript Link")</f>
        <v>Transcript Link</v>
      </c>
    </row>
  </sheetData>
  <hyperlinks>
    <hyperlink ref="C2" r:id="rId1" display="https://youtu.be/xyHTlyXX8sQ"/>
    <hyperlink ref="F2" r:id="rId2" display="https://files.afu.se/Downloads/Transcripts/Paracast%20(Gene%20Steinberg)/"/>
    <hyperlink ref="C3" r:id="rId3" display="https://youtu.be/-hPt3vOxjik"/>
    <hyperlink ref="F3" r:id="rId2" display="https://files.afu.se/Downloads/Transcripts/Paracast%20(Gene%20Steinberg)/"/>
    <hyperlink ref="C4" r:id="rId4" display="https://youtu.be/TslFdxPmjZg"/>
    <hyperlink ref="F4" r:id="rId2" display="https://files.afu.se/Downloads/Transcripts/Paracast%20(Gene%20Steinberg)/"/>
    <hyperlink ref="C5" r:id="rId5" display="https://youtu.be/SD7Nlz3-sjM"/>
    <hyperlink ref="F5" r:id="rId2" display="https://files.afu.se/Downloads/Transcripts/Paracast%20(Gene%20Steinberg)/"/>
    <hyperlink ref="C6" r:id="rId6" display="https://youtu.be/BZCOivW-cDY"/>
    <hyperlink ref="F6" r:id="rId2" display="https://files.afu.se/Downloads/Transcripts/Paracast%20(Gene%20Steinberg)/"/>
    <hyperlink ref="C7" r:id="rId7" display="https://youtu.be/nialsG9eK5U"/>
    <hyperlink ref="F7" r:id="rId2" display="https://files.afu.se/Downloads/Transcripts/Paracast%20(Gene%20Steinberg)/"/>
    <hyperlink ref="C8" r:id="rId8" display="https://youtu.be/TI3r_98SmUg"/>
    <hyperlink ref="F8" r:id="rId2" display="https://files.afu.se/Downloads/Transcripts/Paracast%20(Gene%20Steinberg)/"/>
    <hyperlink ref="C9" r:id="rId9" display="https://youtu.be/E8n-NDMrMZY"/>
    <hyperlink ref="F9" r:id="rId2" display="https://files.afu.se/Downloads/Transcripts/Paracast%20(Gene%20Steinberg)/"/>
    <hyperlink ref="C10" r:id="rId10" display="https://youtu.be/_kDqztRaB-I"/>
    <hyperlink ref="F10" r:id="rId2" display="https://files.afu.se/Downloads/Transcripts/Paracast%20(Gene%20Steinberg)/"/>
    <hyperlink ref="C11" r:id="rId11" display="https://youtu.be/oxYCxwZHqbM"/>
    <hyperlink ref="F11" r:id="rId2" display="https://files.afu.se/Downloads/Transcripts/Paracast%20(Gene%20Steinberg)/"/>
    <hyperlink ref="C12" r:id="rId12" display="https://youtu.be/29r5G1ZYaKo"/>
    <hyperlink ref="F12" r:id="rId2" display="https://files.afu.se/Downloads/Transcripts/Paracast%20(Gene%20Steinberg)/"/>
    <hyperlink ref="C13" r:id="rId13" display="https://youtu.be/XoTWvf6tcoA"/>
    <hyperlink ref="F13" r:id="rId2" display="https://files.afu.se/Downloads/Transcripts/Paracast%20(Gene%20Steinberg)/"/>
    <hyperlink ref="C14" r:id="rId14" display="https://youtu.be/LjE6dba7t0U"/>
    <hyperlink ref="F14" r:id="rId2" display="https://files.afu.se/Downloads/Transcripts/Paracast%20(Gene%20Steinberg)/"/>
    <hyperlink ref="C15" r:id="rId15" display="https://youtu.be/LGOSdnOnSNA"/>
    <hyperlink ref="F15" r:id="rId2" display="https://files.afu.se/Downloads/Transcripts/Paracast%20(Gene%20Steinberg)/"/>
    <hyperlink ref="C16" r:id="rId16" display="https://youtu.be/BFLcK7OlBqk"/>
    <hyperlink ref="F16" r:id="rId2" display="https://files.afu.se/Downloads/Transcripts/Paracast%20(Gene%20Steinberg)/"/>
    <hyperlink ref="C17" r:id="rId17" display="https://youtu.be/Z8Y0v8zZsvk"/>
    <hyperlink ref="F17" r:id="rId2" display="https://files.afu.se/Downloads/Transcripts/Paracast%20(Gene%20Steinberg)/"/>
    <hyperlink ref="C18" r:id="rId18" display="https://youtu.be/7bGxCcsswIA"/>
    <hyperlink ref="F18" r:id="rId2" display="https://files.afu.se/Downloads/Transcripts/Paracast%20(Gene%20Steinberg)/"/>
    <hyperlink ref="C19" r:id="rId19" display="https://youtu.be/GHwMOJLOkSk"/>
    <hyperlink ref="F19" r:id="rId2" display="https://files.afu.se/Downloads/Transcripts/Paracast%20(Gene%20Steinberg)/"/>
    <hyperlink ref="C20" r:id="rId20" display="https://youtu.be/PMig1CzCNLU"/>
    <hyperlink ref="F20" r:id="rId2" display="https://files.afu.se/Downloads/Transcripts/Paracast%20(Gene%20Steinberg)/"/>
    <hyperlink ref="C21" r:id="rId21" display="https://youtu.be/ZCfu9pOMEjU"/>
    <hyperlink ref="F21" r:id="rId2" display="https://files.afu.se/Downloads/Transcripts/Paracast%20(Gene%20Steinberg)/"/>
    <hyperlink ref="C22" r:id="rId22" display="https://youtu.be/tglCobY-JFg"/>
    <hyperlink ref="F22" r:id="rId2" display="https://files.afu.se/Downloads/Transcripts/Paracast%20(Gene%20Steinberg)/"/>
    <hyperlink ref="C23" r:id="rId23" display="https://youtu.be/80SayqGdWK8"/>
    <hyperlink ref="F23" r:id="rId2" display="https://files.afu.se/Downloads/Transcripts/Paracast%20(Gene%20Steinberg)/"/>
    <hyperlink ref="C24" r:id="rId24" display="https://youtu.be/0teVMoH8hys"/>
    <hyperlink ref="F24" r:id="rId2" display="https://files.afu.se/Downloads/Transcripts/Paracast%20(Gene%20Steinberg)/"/>
    <hyperlink ref="C25" r:id="rId25" display="https://youtu.be/b2DQ_8Gfgh4"/>
    <hyperlink ref="F25" r:id="rId2" display="https://files.afu.se/Downloads/Transcripts/Paracast%20(Gene%20Steinberg)/"/>
    <hyperlink ref="C26" r:id="rId26" display="https://youtu.be/c9FSzM-3YDk"/>
    <hyperlink ref="F26" r:id="rId2" display="https://files.afu.se/Downloads/Transcripts/Paracast%20(Gene%20Steinberg)/"/>
    <hyperlink ref="C27" r:id="rId27" display="https://youtu.be/4tORdIc36eM"/>
    <hyperlink ref="F27" r:id="rId2" display="https://files.afu.se/Downloads/Transcripts/Paracast%20(Gene%20Steinberg)/"/>
    <hyperlink ref="C28" r:id="rId28" display="https://youtu.be/6FPEuHLNlKQ"/>
    <hyperlink ref="F28" r:id="rId2" display="https://files.afu.se/Downloads/Transcripts/Paracast%20(Gene%20Steinberg)/"/>
    <hyperlink ref="C29" r:id="rId29" display="https://youtu.be/Q9ViLvKNno8"/>
    <hyperlink ref="F29" r:id="rId2" display="https://files.afu.se/Downloads/Transcripts/Paracast%20(Gene%20Steinberg)/"/>
    <hyperlink ref="C30" r:id="rId30" display="https://youtu.be/WFhqVN1qDMg"/>
    <hyperlink ref="F30" r:id="rId2" display="https://files.afu.se/Downloads/Transcripts/Paracast%20(Gene%20Steinberg)/"/>
    <hyperlink ref="C31" r:id="rId31" display="https://youtu.be/9jvPV1pMbiw"/>
    <hyperlink ref="F31" r:id="rId2" display="https://files.afu.se/Downloads/Transcripts/Paracast%20(Gene%20Steinberg)/"/>
    <hyperlink ref="C32" r:id="rId32" display="https://youtu.be/VQf4Wapt6nY"/>
    <hyperlink ref="F32" r:id="rId2" display="https://files.afu.se/Downloads/Transcripts/Paracast%20(Gene%20Steinberg)/"/>
    <hyperlink ref="C33" r:id="rId33" display="https://youtu.be/abH2SJ3dOzM"/>
    <hyperlink ref="F33" r:id="rId2" display="https://files.afu.se/Downloads/Transcripts/Paracast%20(Gene%20Steinberg)/"/>
    <hyperlink ref="C34" r:id="rId34" display="https://youtu.be/HPVV3zIMP6Y"/>
    <hyperlink ref="F34" r:id="rId2" display="https://files.afu.se/Downloads/Transcripts/Paracast%20(Gene%20Steinberg)/"/>
    <hyperlink ref="C35" r:id="rId35" display="https://youtu.be/fAzXhd5lhh4"/>
    <hyperlink ref="F35" r:id="rId2" display="https://files.afu.se/Downloads/Transcripts/Paracast%20(Gene%20Steinberg)/"/>
    <hyperlink ref="C36" r:id="rId36" display="https://youtu.be/rb32nhqEWPU"/>
    <hyperlink ref="F36" r:id="rId2" display="https://files.afu.se/Downloads/Transcripts/Paracast%20(Gene%20Steinberg)/"/>
    <hyperlink ref="C37" r:id="rId37" display="https://youtu.be/7cLMoKfgzPs"/>
    <hyperlink ref="F37" r:id="rId2" display="https://files.afu.se/Downloads/Transcripts/Paracast%20(Gene%20Steinberg)/"/>
    <hyperlink ref="C38" r:id="rId38" display="https://youtu.be/XWu-jp8FJf4"/>
    <hyperlink ref="F38" r:id="rId2" display="https://files.afu.se/Downloads/Transcripts/Paracast%20(Gene%20Steinberg)/"/>
    <hyperlink ref="C39" r:id="rId39" display="https://youtu.be/bDyelkrd_S0"/>
    <hyperlink ref="F39" r:id="rId2" display="https://files.afu.se/Downloads/Transcripts/Paracast%20(Gene%20Steinberg)/"/>
    <hyperlink ref="C40" r:id="rId40" display="https://youtu.be/QlGVobyJpzM"/>
    <hyperlink ref="F40" r:id="rId2" display="https://files.afu.se/Downloads/Transcripts/Paracast%20(Gene%20Steinberg)/"/>
    <hyperlink ref="C41" r:id="rId41" display="https://youtu.be/e_DVHoSGGtY"/>
    <hyperlink ref="F41" r:id="rId2" display="https://files.afu.se/Downloads/Transcripts/Paracast%20(Gene%20Steinberg)/"/>
    <hyperlink ref="C42" r:id="rId42" display="https://youtu.be/cLCNE0Jx37g"/>
    <hyperlink ref="F42" r:id="rId2" display="https://files.afu.se/Downloads/Transcripts/Paracast%20(Gene%20Steinberg)/"/>
    <hyperlink ref="C43" r:id="rId43" display="https://youtu.be/7nmfHCrWAZc"/>
    <hyperlink ref="F43" r:id="rId2" display="https://files.afu.se/Downloads/Transcripts/Paracast%20(Gene%20Steinberg)/"/>
    <hyperlink ref="C44" r:id="rId44" display="https://youtu.be/nMIQGa5lQ-U"/>
    <hyperlink ref="F44" r:id="rId2" display="https://files.afu.se/Downloads/Transcripts/Paracast%20(Gene%20Steinberg)/"/>
    <hyperlink ref="C45" r:id="rId45" display="https://youtu.be/vi6KinMz_k0"/>
    <hyperlink ref="F45" r:id="rId2" display="https://files.afu.se/Downloads/Transcripts/Paracast%20(Gene%20Steinberg)/"/>
    <hyperlink ref="C46" r:id="rId46" display="https://youtu.be/pmpeHD4boig"/>
    <hyperlink ref="F46" r:id="rId2" display="https://files.afu.se/Downloads/Transcripts/Paracast%20(Gene%20Steinberg)/"/>
    <hyperlink ref="C47" r:id="rId47" display="https://youtu.be/szjYmRT0te8"/>
    <hyperlink ref="F47" r:id="rId2" display="https://files.afu.se/Downloads/Transcripts/Paracast%20(Gene%20Steinberg)/"/>
    <hyperlink ref="C48" r:id="rId48" display="https://youtu.be/xX7LOzY0UIg"/>
    <hyperlink ref="F48" r:id="rId2" display="https://files.afu.se/Downloads/Transcripts/Paracast%20(Gene%20Steinberg)/"/>
    <hyperlink ref="C49" r:id="rId49" display="https://youtu.be/ixo649excu8"/>
    <hyperlink ref="F49" r:id="rId2" display="https://files.afu.se/Downloads/Transcripts/Paracast%20(Gene%20Steinberg)/"/>
    <hyperlink ref="C50" r:id="rId50" display="https://youtu.be/OPawO96Bhfo"/>
    <hyperlink ref="F50" r:id="rId2" display="https://files.afu.se/Downloads/Transcripts/Paracast%20(Gene%20Steinberg)/"/>
    <hyperlink ref="C51" r:id="rId51" display="https://youtu.be/blXR0I6rzNI"/>
    <hyperlink ref="F51" r:id="rId2" display="https://files.afu.se/Downloads/Transcripts/Paracast%20(Gene%20Steinberg)/"/>
    <hyperlink ref="C52" r:id="rId52" display="https://youtu.be/qIi4G0jJgv0"/>
    <hyperlink ref="F52" r:id="rId2" display="https://files.afu.se/Downloads/Transcripts/Paracast%20(Gene%20Steinberg)/"/>
    <hyperlink ref="C53" r:id="rId53" display="https://youtu.be/m6wHDuLo9w8"/>
    <hyperlink ref="F53" r:id="rId2" display="https://files.afu.se/Downloads/Transcripts/Paracast%20(Gene%20Steinberg)/"/>
    <hyperlink ref="C54" r:id="rId54" display="https://youtu.be/r8gChvipNd4"/>
    <hyperlink ref="F54" r:id="rId2" display="https://files.afu.se/Downloads/Transcripts/Paracast%20(Gene%20Steinberg)/"/>
    <hyperlink ref="C55" r:id="rId55" display="https://youtu.be/WEJXRZ9oM2M"/>
    <hyperlink ref="F55" r:id="rId2" display="https://files.afu.se/Downloads/Transcripts/Paracast%20(Gene%20Steinberg)/"/>
    <hyperlink ref="C56" r:id="rId56" display="https://youtu.be/5pOe2piPkRw"/>
    <hyperlink ref="F56" r:id="rId2" display="https://files.afu.se/Downloads/Transcripts/Paracast%20(Gene%20Steinberg)/"/>
    <hyperlink ref="C57" r:id="rId57" display="https://youtu.be/AazLSRbd7PM"/>
    <hyperlink ref="F57" r:id="rId2" display="https://files.afu.se/Downloads/Transcripts/Paracast%20(Gene%20Steinberg)/"/>
    <hyperlink ref="C58" r:id="rId58" display="https://youtu.be/bKE5EFvOxFo"/>
    <hyperlink ref="F58" r:id="rId2" display="https://files.afu.se/Downloads/Transcripts/Paracast%20(Gene%20Steinberg)/"/>
    <hyperlink ref="C59" r:id="rId59" display="https://youtu.be/RTA1FIeXnxw"/>
    <hyperlink ref="F59" r:id="rId2" display="https://files.afu.se/Downloads/Transcripts/Paracast%20(Gene%20Steinberg)/"/>
    <hyperlink ref="C60" r:id="rId60" display="https://youtu.be/xDJ4QapOzJM"/>
    <hyperlink ref="F60" r:id="rId2" display="https://files.afu.se/Downloads/Transcripts/Paracast%20(Gene%20Steinberg)/"/>
    <hyperlink ref="C61" r:id="rId61" display="https://youtu.be/dW0ot_4b79U"/>
    <hyperlink ref="F61" r:id="rId2" display="https://files.afu.se/Downloads/Transcripts/Paracast%20(Gene%20Steinberg)/"/>
    <hyperlink ref="C62" r:id="rId62" display="https://youtu.be/ObRtt-ZZFSE"/>
    <hyperlink ref="F62" r:id="rId2" display="https://files.afu.se/Downloads/Transcripts/Paracast%20(Gene%20Steinberg)/"/>
    <hyperlink ref="C63" r:id="rId63" display="https://youtu.be/eSqgkdBHOz4"/>
    <hyperlink ref="F63" r:id="rId2" display="https://files.afu.se/Downloads/Transcripts/Paracast%20(Gene%20Steinberg)/"/>
    <hyperlink ref="C64" r:id="rId64" display="https://youtu.be/1T_daqoQ12s"/>
    <hyperlink ref="F64" r:id="rId2" display="https://files.afu.se/Downloads/Transcripts/Paracast%20(Gene%20Steinberg)/"/>
    <hyperlink ref="C65" r:id="rId65" display="https://youtu.be/kkBds7QyGec"/>
    <hyperlink ref="F65" r:id="rId2" display="https://files.afu.se/Downloads/Transcripts/Paracast%20(Gene%20Steinberg)/"/>
    <hyperlink ref="C66" r:id="rId66" display="https://youtu.be/ztRq3MRQ808"/>
    <hyperlink ref="F66" r:id="rId2" display="https://files.afu.se/Downloads/Transcripts/Paracast%20(Gene%20Steinberg)/"/>
    <hyperlink ref="C67" r:id="rId67" display="https://youtu.be/p9xqZv6zqVA"/>
    <hyperlink ref="F67" r:id="rId2" display="https://files.afu.se/Downloads/Transcripts/Paracast%20(Gene%20Steinberg)/"/>
    <hyperlink ref="C68" r:id="rId68" display="https://youtu.be/KdCY4-kr7x8"/>
    <hyperlink ref="F68" r:id="rId2" display="https://files.afu.se/Downloads/Transcripts/Paracast%20(Gene%20Steinberg)/"/>
    <hyperlink ref="C69" r:id="rId69" display="https://youtu.be/3AudKDix73g"/>
    <hyperlink ref="F69" r:id="rId2" display="https://files.afu.se/Downloads/Transcripts/Paracast%20(Gene%20Steinberg)/"/>
    <hyperlink ref="C70" r:id="rId70" display="https://youtu.be/Kekuuz6u4oA"/>
    <hyperlink ref="F70" r:id="rId2" display="https://files.afu.se/Downloads/Transcripts/Paracast%20(Gene%20Steinberg)/"/>
    <hyperlink ref="C71" r:id="rId71" display="https://youtu.be/pBfpx2Q-n_M"/>
    <hyperlink ref="F71" r:id="rId2" display="https://files.afu.se/Downloads/Transcripts/Paracast%20(Gene%20Steinberg)/"/>
    <hyperlink ref="C72" r:id="rId72" display="https://youtu.be/Fcbk6Scvz7E"/>
    <hyperlink ref="F72" r:id="rId2" display="https://files.afu.se/Downloads/Transcripts/Paracast%20(Gene%20Steinberg)/"/>
    <hyperlink ref="C73" r:id="rId73" display="https://youtu.be/RFqbdnzhiQY"/>
    <hyperlink ref="F73" r:id="rId2" display="https://files.afu.se/Downloads/Transcripts/Paracast%20(Gene%20Steinberg)/"/>
    <hyperlink ref="C74" r:id="rId74" display="https://youtu.be/cFenfmyxsUM"/>
    <hyperlink ref="F74" r:id="rId2" display="https://files.afu.se/Downloads/Transcripts/Paracast%20(Gene%20Steinberg)/"/>
    <hyperlink ref="C75" r:id="rId75" display="https://youtu.be/6nRe_DwpdCc"/>
    <hyperlink ref="F75" r:id="rId2" display="https://files.afu.se/Downloads/Transcripts/Paracast%20(Gene%20Steinberg)/"/>
    <hyperlink ref="C76" r:id="rId76" display="https://youtu.be/AqnhbHO88vw"/>
    <hyperlink ref="F76" r:id="rId2" display="https://files.afu.se/Downloads/Transcripts/Paracast%20(Gene%20Steinberg)/"/>
    <hyperlink ref="C77" r:id="rId77" display="https://youtu.be/Jr_Q2YaxYvI"/>
    <hyperlink ref="F77" r:id="rId2" display="https://files.afu.se/Downloads/Transcripts/Paracast%20(Gene%20Steinberg)/"/>
    <hyperlink ref="C78" r:id="rId78" display="https://youtu.be/vj9PsCxndJA"/>
    <hyperlink ref="F78" r:id="rId2" display="https://files.afu.se/Downloads/Transcripts/Paracast%20(Gene%20Steinberg)/"/>
    <hyperlink ref="C79" r:id="rId79" display="https://youtu.be/aNW3_67PjoI"/>
    <hyperlink ref="F79" r:id="rId2" display="https://files.afu.se/Downloads/Transcripts/Paracast%20(Gene%20Steinberg)/"/>
    <hyperlink ref="C80" r:id="rId80" display="https://youtu.be/RoLQnzk2N1Y"/>
    <hyperlink ref="F80" r:id="rId2" display="https://files.afu.se/Downloads/Transcripts/Paracast%20(Gene%20Steinberg)/"/>
    <hyperlink ref="C81" r:id="rId81" display="https://youtu.be/bsxfJQw5f1E"/>
    <hyperlink ref="F81" r:id="rId2" display="https://files.afu.se/Downloads/Transcripts/Paracast%20(Gene%20Steinberg)/"/>
    <hyperlink ref="C82" r:id="rId82" display="https://youtu.be/P8A4gD53ky0"/>
    <hyperlink ref="F82" r:id="rId2" display="https://files.afu.se/Downloads/Transcripts/Paracast%20(Gene%20Steinberg)/"/>
    <hyperlink ref="C83" r:id="rId83" display="https://youtu.be/4wcLfgjPPbg"/>
    <hyperlink ref="F83" r:id="rId2" display="https://files.afu.se/Downloads/Transcripts/Paracast%20(Gene%20Steinberg)/"/>
    <hyperlink ref="C84" r:id="rId84" display="https://youtu.be/9x4o07DWlnI"/>
    <hyperlink ref="F84" r:id="rId2" display="https://files.afu.se/Downloads/Transcripts/Paracast%20(Gene%20Steinberg)/"/>
    <hyperlink ref="C85" r:id="rId85" display="https://youtu.be/WZ9MFnUQDdI"/>
    <hyperlink ref="F85" r:id="rId2" display="https://files.afu.se/Downloads/Transcripts/Paracast%20(Gene%20Steinberg)/"/>
    <hyperlink ref="C86" r:id="rId86" display="https://youtu.be/Q369qtkxN6E"/>
    <hyperlink ref="F86" r:id="rId2" display="https://files.afu.se/Downloads/Transcripts/Paracast%20(Gene%20Steinberg)/"/>
    <hyperlink ref="C87" r:id="rId87" display="https://youtu.be/te8qlQ2c1Jw"/>
    <hyperlink ref="F87" r:id="rId2" display="https://files.afu.se/Downloads/Transcripts/Paracast%20(Gene%20Steinberg)/"/>
    <hyperlink ref="C88" r:id="rId88" display="https://youtu.be/7CafXLgUfqo"/>
    <hyperlink ref="F88" r:id="rId2" display="https://files.afu.se/Downloads/Transcripts/Paracast%20(Gene%20Steinberg)/"/>
    <hyperlink ref="C89" r:id="rId89" display="https://youtu.be/IllVbEbj5LM"/>
    <hyperlink ref="F89" r:id="rId2" display="https://files.afu.se/Downloads/Transcripts/Paracast%20(Gene%20Steinberg)/"/>
    <hyperlink ref="C90" r:id="rId90" display="https://youtu.be/497jtr3bCoQ"/>
    <hyperlink ref="F90" r:id="rId2" display="https://files.afu.se/Downloads/Transcripts/Paracast%20(Gene%20Steinberg)/"/>
    <hyperlink ref="C91" r:id="rId91" display="https://youtu.be/Du3U0NCo1OI"/>
    <hyperlink ref="F91" r:id="rId2" display="https://files.afu.se/Downloads/Transcripts/Paracast%20(Gene%20Steinberg)/"/>
    <hyperlink ref="C92" r:id="rId92" display="https://youtu.be/QEuLhGGwwN4"/>
    <hyperlink ref="F92" r:id="rId2" display="https://files.afu.se/Downloads/Transcripts/Paracast%20(Gene%20Steinberg)/"/>
    <hyperlink ref="C93" r:id="rId93" display="https://youtu.be/m8eE11uyB18"/>
    <hyperlink ref="F93" r:id="rId2" display="https://files.afu.se/Downloads/Transcripts/Paracast%20(Gene%20Steinberg)/"/>
    <hyperlink ref="C94" r:id="rId94" display="https://youtu.be/E1orkMZDYaw"/>
    <hyperlink ref="F94" r:id="rId2" display="https://files.afu.se/Downloads/Transcripts/Paracast%20(Gene%20Steinberg)/"/>
    <hyperlink ref="C95" r:id="rId95" display="https://youtu.be/IOPged8VW1U"/>
    <hyperlink ref="F95" r:id="rId2" display="https://files.afu.se/Downloads/Transcripts/Paracast%20(Gene%20Steinberg)/"/>
    <hyperlink ref="C96" r:id="rId96" display="https://youtu.be/bIj37j_b7k8"/>
    <hyperlink ref="F96" r:id="rId2" display="https://files.afu.se/Downloads/Transcripts/Paracast%20(Gene%20Steinberg)/"/>
    <hyperlink ref="C97" r:id="rId97" display="https://youtu.be/rr8oxVum370"/>
    <hyperlink ref="F97" r:id="rId2" display="https://files.afu.se/Downloads/Transcripts/Paracast%20(Gene%20Steinberg)/"/>
    <hyperlink ref="C98" r:id="rId98" display="https://youtu.be/jhRdOcQNSKI"/>
    <hyperlink ref="F98" r:id="rId2" display="https://files.afu.se/Downloads/Transcripts/Paracast%20(Gene%20Steinberg)/"/>
    <hyperlink ref="C99" r:id="rId99" display="https://youtu.be/GJwgFhcpn6Q"/>
    <hyperlink ref="F99" r:id="rId2" display="https://files.afu.se/Downloads/Transcripts/Paracast%20(Gene%20Steinberg)/"/>
    <hyperlink ref="C100" r:id="rId100" display="https://youtu.be/yrWei63xg1w"/>
    <hyperlink ref="F100" r:id="rId2" display="https://files.afu.se/Downloads/Transcripts/Paracast%20(Gene%20Steinberg)/"/>
    <hyperlink ref="C101" r:id="rId101" display="https://youtu.be/gACF_AEjlGk"/>
    <hyperlink ref="F101" r:id="rId2" display="https://files.afu.se/Downloads/Transcripts/Paracast%20(Gene%20Steinberg)/"/>
    <hyperlink ref="C102" r:id="rId102" display="https://youtu.be/IW0VGpwS0qs"/>
    <hyperlink ref="F102" r:id="rId2" display="https://files.afu.se/Downloads/Transcripts/Paracast%20(Gene%20Steinberg)/"/>
    <hyperlink ref="C103" r:id="rId103" display="https://youtu.be/BC6sADte5TE"/>
    <hyperlink ref="F103" r:id="rId2" display="https://files.afu.se/Downloads/Transcripts/Paracast%20(Gene%20Steinberg)/"/>
    <hyperlink ref="C104" r:id="rId104" display="https://youtu.be/riSRufSAogU"/>
    <hyperlink ref="F104" r:id="rId2" display="https://files.afu.se/Downloads/Transcripts/Paracast%20(Gene%20Steinberg)/"/>
    <hyperlink ref="C105" r:id="rId105" display="https://youtu.be/V28sKW5ZpYc"/>
    <hyperlink ref="F105" r:id="rId2" display="https://files.afu.se/Downloads/Transcripts/Paracast%20(Gene%20Steinberg)/"/>
    <hyperlink ref="C106" r:id="rId106" display="https://youtu.be/MksJxKpsxR0"/>
    <hyperlink ref="F106" r:id="rId2" display="https://files.afu.se/Downloads/Transcripts/Paracast%20(Gene%20Steinberg)/"/>
    <hyperlink ref="C107" r:id="rId107" display="https://youtu.be/XV-I9FcCWIM"/>
    <hyperlink ref="F107" r:id="rId2" display="https://files.afu.se/Downloads/Transcripts/Paracast%20(Gene%20Steinberg)/"/>
    <hyperlink ref="C108" r:id="rId108" display="https://youtu.be/u8JDMdJA198"/>
    <hyperlink ref="F108" r:id="rId2" display="https://files.afu.se/Downloads/Transcripts/Paracast%20(Gene%20Steinberg)/"/>
    <hyperlink ref="C109" r:id="rId109" display="https://youtu.be/J2ON53dP0vQ"/>
    <hyperlink ref="F109" r:id="rId2" display="https://files.afu.se/Downloads/Transcripts/Paracast%20(Gene%20Steinberg)/"/>
    <hyperlink ref="C110" r:id="rId110" display="https://youtu.be/ZOLz9g-Y0ic"/>
    <hyperlink ref="F110" r:id="rId2" display="https://files.afu.se/Downloads/Transcripts/Paracast%20(Gene%20Steinberg)/"/>
    <hyperlink ref="C111" r:id="rId111" display="https://youtu.be/CSasj_Erqbg"/>
    <hyperlink ref="F111" r:id="rId2" display="https://files.afu.se/Downloads/Transcripts/Paracast%20(Gene%20Steinberg)/"/>
    <hyperlink ref="C112" r:id="rId112" display="https://youtu.be/9I4-YAv8vKQ"/>
    <hyperlink ref="F112" r:id="rId2" display="https://files.afu.se/Downloads/Transcripts/Paracast%20(Gene%20Steinberg)/"/>
    <hyperlink ref="C113" r:id="rId113" display="https://youtu.be/dKAZM422s6k"/>
    <hyperlink ref="F113" r:id="rId2" display="https://files.afu.se/Downloads/Transcripts/Paracast%20(Gene%20Steinberg)/"/>
    <hyperlink ref="C114" r:id="rId114" display="https://youtu.be/M7diG9aqxBE"/>
    <hyperlink ref="F114" r:id="rId2" display="https://files.afu.se/Downloads/Transcripts/Paracast%20(Gene%20Steinberg)/"/>
    <hyperlink ref="C115" r:id="rId115" display="https://youtu.be/XaKzQrj9Ulc"/>
    <hyperlink ref="F115" r:id="rId2" display="https://files.afu.se/Downloads/Transcripts/Paracast%20(Gene%20Steinberg)/"/>
    <hyperlink ref="C116" r:id="rId116" display="https://youtu.be/p8NVBSxjh38"/>
    <hyperlink ref="F116" r:id="rId2" display="https://files.afu.se/Downloads/Transcripts/Paracast%20(Gene%20Steinberg)/"/>
    <hyperlink ref="C117" r:id="rId117" display="https://youtu.be/3mMXSTDpIFw"/>
    <hyperlink ref="F117" r:id="rId2" display="https://files.afu.se/Downloads/Transcripts/Paracast%20(Gene%20Steinberg)/"/>
    <hyperlink ref="C118" r:id="rId118" display="https://youtu.be/KvHDEdpbEpg"/>
    <hyperlink ref="F118" r:id="rId2" display="https://files.afu.se/Downloads/Transcripts/Paracast%20(Gene%20Steinberg)/"/>
    <hyperlink ref="C119" r:id="rId119" display="https://youtu.be/3WnvvW891bQ"/>
    <hyperlink ref="F119" r:id="rId2" display="https://files.afu.se/Downloads/Transcripts/Paracast%20(Gene%20Steinberg)/"/>
    <hyperlink ref="C120" r:id="rId120" display="https://youtu.be/jQwzBziz5RU"/>
    <hyperlink ref="F120" r:id="rId2" display="https://files.afu.se/Downloads/Transcripts/Paracast%20(Gene%20Steinberg)/"/>
    <hyperlink ref="C121" r:id="rId121" display="https://youtu.be/Kmh2mFSe1pM"/>
    <hyperlink ref="F121" r:id="rId2" display="https://files.afu.se/Downloads/Transcripts/Paracast%20(Gene%20Steinberg)/"/>
    <hyperlink ref="C122" r:id="rId122" display="https://youtu.be/Kx5zzT8BN_w"/>
    <hyperlink ref="F122" r:id="rId2" display="https://files.afu.se/Downloads/Transcripts/Paracast%20(Gene%20Steinberg)/"/>
    <hyperlink ref="C123" r:id="rId123" display="https://youtu.be/VElo-An5cLg"/>
    <hyperlink ref="F123" r:id="rId2" display="https://files.afu.se/Downloads/Transcripts/Paracast%20(Gene%20Steinberg)/"/>
    <hyperlink ref="C124" r:id="rId124" display="https://youtu.be/VpbYkp6Me0g"/>
    <hyperlink ref="F124" r:id="rId2" display="https://files.afu.se/Downloads/Transcripts/Paracast%20(Gene%20Steinberg)/"/>
    <hyperlink ref="C125" r:id="rId125" display="https://youtu.be/MzNDB2wBaFc"/>
    <hyperlink ref="F125" r:id="rId2" display="https://files.afu.se/Downloads/Transcripts/Paracast%20(Gene%20Steinberg)/"/>
    <hyperlink ref="C126" r:id="rId126" display="https://youtu.be/WGdRoaOEyyI"/>
    <hyperlink ref="F126" r:id="rId2" display="https://files.afu.se/Downloads/Transcripts/Paracast%20(Gene%20Steinberg)/"/>
    <hyperlink ref="C127" r:id="rId127" display="https://youtu.be/qradn_vmrfE"/>
    <hyperlink ref="F127" r:id="rId2" display="https://files.afu.se/Downloads/Transcripts/Paracast%20(Gene%20Steinberg)/"/>
    <hyperlink ref="C128" r:id="rId128" display="https://youtu.be/xX_DmtrC4DM"/>
    <hyperlink ref="F128" r:id="rId2" display="https://files.afu.se/Downloads/Transcripts/Paracast%20(Gene%20Steinberg)/"/>
    <hyperlink ref="C129" r:id="rId129" display="https://youtu.be/pBt9V2eZqhs"/>
    <hyperlink ref="F129" r:id="rId2" display="https://files.afu.se/Downloads/Transcripts/Paracast%20(Gene%20Steinberg)/"/>
    <hyperlink ref="C130" r:id="rId130" display="https://youtu.be/aoGditCcxks"/>
    <hyperlink ref="F130" r:id="rId2" display="https://files.afu.se/Downloads/Transcripts/Paracast%20(Gene%20Steinberg)/"/>
    <hyperlink ref="C131" r:id="rId131" display="https://youtu.be/FNpo02zBFcg"/>
    <hyperlink ref="F131" r:id="rId2" display="https://files.afu.se/Downloads/Transcripts/Paracast%20(Gene%20Steinberg)/"/>
    <hyperlink ref="C132" r:id="rId132" display="https://youtu.be/lmOPAK_SflM"/>
    <hyperlink ref="F132" r:id="rId2" display="https://files.afu.se/Downloads/Transcripts/Paracast%20(Gene%20Steinberg)/"/>
    <hyperlink ref="C133" r:id="rId133" display="https://youtu.be/QdakbO2hzXk"/>
    <hyperlink ref="F133" r:id="rId2" display="https://files.afu.se/Downloads/Transcripts/Paracast%20(Gene%20Steinberg)/"/>
    <hyperlink ref="C134" r:id="rId134" display="https://youtu.be/jND6-_s4OCg"/>
    <hyperlink ref="F134" r:id="rId2" display="https://files.afu.se/Downloads/Transcripts/Paracast%20(Gene%20Steinberg)/"/>
    <hyperlink ref="C135" r:id="rId135" display="https://youtu.be/ZNQ_duReVQg"/>
    <hyperlink ref="F135" r:id="rId2" display="https://files.afu.se/Downloads/Transcripts/Paracast%20(Gene%20Steinberg)/"/>
    <hyperlink ref="C136" r:id="rId136" display="https://youtu.be/w0vNW12HSUg"/>
    <hyperlink ref="F136" r:id="rId2" display="https://files.afu.se/Downloads/Transcripts/Paracast%20(Gene%20Steinberg)/"/>
    <hyperlink ref="C137" r:id="rId137" display="https://youtu.be/8iyJM74486A"/>
    <hyperlink ref="F137" r:id="rId2" display="https://files.afu.se/Downloads/Transcripts/Paracast%20(Gene%20Steinberg)/"/>
    <hyperlink ref="C138" r:id="rId138" display="https://youtu.be/LYGXG72C8tk"/>
    <hyperlink ref="F138" r:id="rId2" display="https://files.afu.se/Downloads/Transcripts/Paracast%20(Gene%20Steinberg)/"/>
    <hyperlink ref="C139" r:id="rId139" display="https://youtu.be/mCLSN3TbrgM"/>
    <hyperlink ref="F139" r:id="rId2" display="https://files.afu.se/Downloads/Transcripts/Paracast%20(Gene%20Steinberg)/"/>
    <hyperlink ref="C140" r:id="rId140" display="https://youtu.be/hR0xgNt30gc"/>
    <hyperlink ref="F140" r:id="rId2" display="https://files.afu.se/Downloads/Transcripts/Paracast%20(Gene%20Steinberg)/"/>
    <hyperlink ref="C141" r:id="rId141" display="https://youtu.be/t_inYAa8wD0"/>
    <hyperlink ref="F141" r:id="rId2" display="https://files.afu.se/Downloads/Transcripts/Paracast%20(Gene%20Steinberg)/"/>
    <hyperlink ref="C142" r:id="rId142" display="https://youtu.be/yVgLm3ansKo"/>
    <hyperlink ref="F142" r:id="rId2" display="https://files.afu.se/Downloads/Transcripts/Paracast%20(Gene%20Steinberg)/"/>
    <hyperlink ref="C143" r:id="rId143" display="https://youtu.be/1h7Rzt2HCb0"/>
    <hyperlink ref="F143" r:id="rId2" display="https://files.afu.se/Downloads/Transcripts/Paracast%20(Gene%20Steinberg)/"/>
    <hyperlink ref="C144" r:id="rId144" display="https://youtu.be/SJOvI6NikPE"/>
    <hyperlink ref="F144" r:id="rId2" display="https://files.afu.se/Downloads/Transcripts/Paracast%20(Gene%20Steinberg)/"/>
    <hyperlink ref="C145" r:id="rId145" display="https://youtu.be/fIWZtAkAyJY"/>
    <hyperlink ref="F145" r:id="rId2" display="https://files.afu.se/Downloads/Transcripts/Paracast%20(Gene%20Steinberg)/"/>
    <hyperlink ref="C146" r:id="rId146" display="https://youtu.be/MK-PAMACgz4"/>
    <hyperlink ref="F146" r:id="rId2" display="https://files.afu.se/Downloads/Transcripts/Paracast%20(Gene%20Steinberg)/"/>
    <hyperlink ref="C147" r:id="rId147" display="https://youtu.be/yZNx5wlZIG4"/>
    <hyperlink ref="F147" r:id="rId2" display="https://files.afu.se/Downloads/Transcripts/Paracast%20(Gene%20Steinberg)/"/>
    <hyperlink ref="C148" r:id="rId148" display="https://youtu.be/81Rmwa-MKl0"/>
    <hyperlink ref="F148" r:id="rId2" display="https://files.afu.se/Downloads/Transcripts/Paracast%20(Gene%20Steinberg)/"/>
    <hyperlink ref="C149" r:id="rId149" display="https://youtu.be/kQBT0wBqxeI"/>
    <hyperlink ref="F149" r:id="rId2" display="https://files.afu.se/Downloads/Transcripts/Paracast%20(Gene%20Steinberg)/"/>
    <hyperlink ref="C150" r:id="rId150" display="https://youtu.be/O_rCDDd8QFg"/>
    <hyperlink ref="F150" r:id="rId2" display="https://files.afu.se/Downloads/Transcripts/Paracast%20(Gene%20Steinberg)/"/>
    <hyperlink ref="C151" r:id="rId151" display="https://youtu.be/waKGDpZG4Yw"/>
    <hyperlink ref="F151" r:id="rId2" display="https://files.afu.se/Downloads/Transcripts/Paracast%20(Gene%20Steinberg)/"/>
    <hyperlink ref="C152" r:id="rId152" display="https://youtu.be/WW-qoGbu-zU"/>
    <hyperlink ref="F152" r:id="rId2" display="https://files.afu.se/Downloads/Transcripts/Paracast%20(Gene%20Steinberg)/"/>
    <hyperlink ref="C153" r:id="rId153" display="https://youtu.be/6zWbMCfuc7A"/>
    <hyperlink ref="F153" r:id="rId2" display="https://files.afu.se/Downloads/Transcripts/Paracast%20(Gene%20Steinberg)/"/>
    <hyperlink ref="C154" r:id="rId154" display="https://youtu.be/ADSN-QrCKDs"/>
    <hyperlink ref="F154" r:id="rId2" display="https://files.afu.se/Downloads/Transcripts/Paracast%20(Gene%20Steinberg)/"/>
    <hyperlink ref="C155" r:id="rId155" display="https://youtu.be/Tqli-yrPJn4"/>
    <hyperlink ref="F155" r:id="rId2" display="https://files.afu.se/Downloads/Transcripts/Paracast%20(Gene%20Steinberg)/"/>
    <hyperlink ref="C156" r:id="rId156" display="https://youtu.be/Ok3Orbp8W8c"/>
    <hyperlink ref="F156" r:id="rId2" display="https://files.afu.se/Downloads/Transcripts/Paracast%20(Gene%20Steinberg)/"/>
    <hyperlink ref="C157" r:id="rId157" display="https://youtu.be/YBxcj3rk_TY"/>
    <hyperlink ref="F157" r:id="rId2" display="https://files.afu.se/Downloads/Transcripts/Paracast%20(Gene%20Steinberg)/"/>
    <hyperlink ref="C158" r:id="rId158" display="https://youtu.be/LlKzlU5XS7g"/>
    <hyperlink ref="F158" r:id="rId2" display="https://files.afu.se/Downloads/Transcripts/Paracast%20(Gene%20Steinberg)/"/>
    <hyperlink ref="C159" r:id="rId159" display="https://youtu.be/uWI2QWvkLG4"/>
    <hyperlink ref="F159" r:id="rId2" display="https://files.afu.se/Downloads/Transcripts/Paracast%20(Gene%20Steinberg)/"/>
    <hyperlink ref="C160" r:id="rId160" display="https://youtu.be/XE174tAIIKI"/>
    <hyperlink ref="F160" r:id="rId2" display="https://files.afu.se/Downloads/Transcripts/Paracast%20(Gene%20Steinberg)/"/>
    <hyperlink ref="C161" r:id="rId161" display="https://youtu.be/woT8B6VIcQ0"/>
    <hyperlink ref="F161" r:id="rId2" display="https://files.afu.se/Downloads/Transcripts/Paracast%20(Gene%20Steinberg)/"/>
    <hyperlink ref="C162" r:id="rId162" display="https://youtu.be/xD-1qMt2Y44"/>
    <hyperlink ref="F162" r:id="rId2" display="https://files.afu.se/Downloads/Transcripts/Paracast%20(Gene%20Steinberg)/"/>
    <hyperlink ref="C163" r:id="rId163" display="https://youtu.be/WgH7APFotlQ"/>
    <hyperlink ref="F163" r:id="rId2" display="https://files.afu.se/Downloads/Transcripts/Paracast%20(Gene%20Steinberg)/"/>
    <hyperlink ref="C164" r:id="rId164" display="https://youtu.be/Hsdn_n8uoqI"/>
    <hyperlink ref="F164" r:id="rId2" display="https://files.afu.se/Downloads/Transcripts/Paracast%20(Gene%20Steinberg)/"/>
    <hyperlink ref="C165" r:id="rId165" display="https://youtu.be/EyGBAAftqAE"/>
    <hyperlink ref="F165" r:id="rId2" display="https://files.afu.se/Downloads/Transcripts/Paracast%20(Gene%20Steinberg)/"/>
    <hyperlink ref="C166" r:id="rId166" display="https://youtu.be/iv7yW87PJDE"/>
    <hyperlink ref="F166" r:id="rId2" display="https://files.afu.se/Downloads/Transcripts/Paracast%20(Gene%20Steinberg)/"/>
    <hyperlink ref="C167" r:id="rId167" display="https://youtu.be/HgPhpIKGC4U"/>
    <hyperlink ref="F167" r:id="rId2" display="https://files.afu.se/Downloads/Transcripts/Paracast%20(Gene%20Steinberg)/"/>
    <hyperlink ref="C168" r:id="rId168" display="https://youtu.be/NBSvkAMAC5M"/>
    <hyperlink ref="F168" r:id="rId2" display="https://files.afu.se/Downloads/Transcripts/Paracast%20(Gene%20Steinberg)/"/>
    <hyperlink ref="C169" r:id="rId169" display="https://youtu.be/h0S_aqtMqaE"/>
    <hyperlink ref="F169" r:id="rId2" display="https://files.afu.se/Downloads/Transcripts/Paracast%20(Gene%20Steinberg)/"/>
    <hyperlink ref="C170" r:id="rId170" display="https://youtu.be/hMdOxN342VE"/>
    <hyperlink ref="F170" r:id="rId2" display="https://files.afu.se/Downloads/Transcripts/Paracast%20(Gene%20Steinberg)/"/>
    <hyperlink ref="C171" r:id="rId171" display="https://youtu.be/JSTyKAsIwvw"/>
    <hyperlink ref="F171" r:id="rId2" display="https://files.afu.se/Downloads/Transcripts/Paracast%20(Gene%20Steinberg)/"/>
    <hyperlink ref="C172" r:id="rId172" display="https://youtu.be/c-qb0uqJA5U"/>
    <hyperlink ref="F172" r:id="rId2" display="https://files.afu.se/Downloads/Transcripts/Paracast%20(Gene%20Steinberg)/"/>
    <hyperlink ref="C173" r:id="rId173" display="https://youtu.be/sHkhixw21Y4"/>
    <hyperlink ref="F173" r:id="rId2" display="https://files.afu.se/Downloads/Transcripts/Paracast%20(Gene%20Steinberg)/"/>
    <hyperlink ref="C174" r:id="rId174" display="https://youtu.be/qI2Jg96aRtU"/>
    <hyperlink ref="F174" r:id="rId2" display="https://files.afu.se/Downloads/Transcripts/Paracast%20(Gene%20Steinberg)/"/>
    <hyperlink ref="C175" r:id="rId175" display="https://youtu.be/UCPbg2bfYVo"/>
    <hyperlink ref="F175" r:id="rId2" display="https://files.afu.se/Downloads/Transcripts/Paracast%20(Gene%20Steinberg)/"/>
    <hyperlink ref="C176" r:id="rId176" display="https://youtu.be/rryp6e8G6xc"/>
    <hyperlink ref="F176" r:id="rId2" display="https://files.afu.se/Downloads/Transcripts/Paracast%20(Gene%20Steinberg)/"/>
    <hyperlink ref="C177" r:id="rId177" display="https://youtu.be/Hxf3QItnTBc"/>
    <hyperlink ref="F177" r:id="rId2" display="https://files.afu.se/Downloads/Transcripts/Paracast%20(Gene%20Steinberg)/"/>
    <hyperlink ref="C178" r:id="rId178" display="https://youtu.be/rA789lau72w"/>
    <hyperlink ref="F178" r:id="rId2" display="https://files.afu.se/Downloads/Transcripts/Paracast%20(Gene%20Steinberg)/"/>
    <hyperlink ref="C179" r:id="rId179" display="https://youtu.be/y8dd19sLtYM"/>
    <hyperlink ref="F179" r:id="rId2" display="https://files.afu.se/Downloads/Transcripts/Paracast%20(Gene%20Steinberg)/"/>
    <hyperlink ref="C180" r:id="rId180" display="https://youtu.be/M0vUkGhizo8"/>
    <hyperlink ref="F180" r:id="rId2" display="https://files.afu.se/Downloads/Transcripts/Paracast%20(Gene%20Steinberg)/"/>
    <hyperlink ref="C181" r:id="rId181" display="https://youtu.be/yOF6Sn2tJaA"/>
    <hyperlink ref="F181" r:id="rId2" display="https://files.afu.se/Downloads/Transcripts/Paracast%20(Gene%20Steinberg)/"/>
    <hyperlink ref="C182" r:id="rId182" display="https://youtu.be/B1eBeWdEVfU"/>
    <hyperlink ref="F182" r:id="rId2" display="https://files.afu.se/Downloads/Transcripts/Paracast%20(Gene%20Steinberg)/"/>
    <hyperlink ref="C183" r:id="rId183" display="https://youtu.be/retweDjS_jo"/>
    <hyperlink ref="F183" r:id="rId2" display="https://files.afu.se/Downloads/Transcripts/Paracast%20(Gene%20Steinberg)/"/>
    <hyperlink ref="C184" r:id="rId184" display="https://youtu.be/rs9esoNPI-8"/>
    <hyperlink ref="F184" r:id="rId2" display="https://files.afu.se/Downloads/Transcripts/Paracast%20(Gene%20Steinberg)/"/>
    <hyperlink ref="C185" r:id="rId185" display="https://youtu.be/A8cu2aI77ts"/>
    <hyperlink ref="F185" r:id="rId2" display="https://files.afu.se/Downloads/Transcripts/Paracast%20(Gene%20Steinberg)/"/>
    <hyperlink ref="C186" r:id="rId186" display="https://youtu.be/HWvI9B7epCI"/>
    <hyperlink ref="F186" r:id="rId2" display="https://files.afu.se/Downloads/Transcripts/Paracast%20(Gene%20Steinberg)/"/>
    <hyperlink ref="C187" r:id="rId187" display="https://youtu.be/VCEqjJmRRhE"/>
    <hyperlink ref="F187" r:id="rId2" display="https://files.afu.se/Downloads/Transcripts/Paracast%20(Gene%20Steinberg)/"/>
    <hyperlink ref="C188" r:id="rId188" display="https://youtu.be/HybhVXoJ_W0"/>
    <hyperlink ref="F188" r:id="rId2" display="https://files.afu.se/Downloads/Transcripts/Paracast%20(Gene%20Steinberg)/"/>
    <hyperlink ref="C189" r:id="rId189" display="https://youtu.be/juX0C3DCxwE"/>
    <hyperlink ref="F189" r:id="rId2" display="https://files.afu.se/Downloads/Transcripts/Paracast%20(Gene%20Steinberg)/"/>
    <hyperlink ref="C190" r:id="rId190" display="https://youtu.be/o9mPl3Iw5uQ"/>
    <hyperlink ref="F190" r:id="rId2" display="https://files.afu.se/Downloads/Transcripts/Paracast%20(Gene%20Steinberg)/"/>
    <hyperlink ref="C191" r:id="rId191" display="https://youtu.be/lB2Aa_PaNUc"/>
    <hyperlink ref="F191" r:id="rId2" display="https://files.afu.se/Downloads/Transcripts/Paracast%20(Gene%20Steinberg)/"/>
    <hyperlink ref="C192" r:id="rId192" display="https://youtu.be/oxqBUCz1Wts"/>
    <hyperlink ref="F192" r:id="rId2" display="https://files.afu.se/Downloads/Transcripts/Paracast%20(Gene%20Steinberg)/"/>
    <hyperlink ref="C193" r:id="rId193" display="https://youtu.be/3710UfCHdqQ"/>
    <hyperlink ref="F193" r:id="rId2" display="https://files.afu.se/Downloads/Transcripts/Paracast%20(Gene%20Steinberg)/"/>
    <hyperlink ref="C194" r:id="rId194" display="https://youtu.be/opTNXKUDB7U"/>
    <hyperlink ref="F194" r:id="rId2" display="https://files.afu.se/Downloads/Transcripts/Paracast%20(Gene%20Steinberg)/"/>
    <hyperlink ref="C195" r:id="rId195" display="https://youtu.be/HHaRXERt73Q"/>
    <hyperlink ref="F195" r:id="rId2" display="https://files.afu.se/Downloads/Transcripts/Paracast%20(Gene%20Steinberg)/"/>
    <hyperlink ref="C196" r:id="rId196" display="https://youtu.be/SYr4BPOYiWo"/>
    <hyperlink ref="F196" r:id="rId2" display="https://files.afu.se/Downloads/Transcripts/Paracast%20(Gene%20Steinberg)/"/>
    <hyperlink ref="C197" r:id="rId197" display="https://youtu.be/e4xpaK20qgI"/>
    <hyperlink ref="F197" r:id="rId2" display="https://files.afu.se/Downloads/Transcripts/Paracast%20(Gene%20Steinberg)/"/>
    <hyperlink ref="C198" r:id="rId198" display="https://youtu.be/cm0sblFxx_w"/>
    <hyperlink ref="F198" r:id="rId2" display="https://files.afu.se/Downloads/Transcripts/Paracast%20(Gene%20Steinberg)/"/>
    <hyperlink ref="C199" r:id="rId199" display="https://youtu.be/VvKzVq0JI3o"/>
    <hyperlink ref="F199" r:id="rId2" display="https://files.afu.se/Downloads/Transcripts/Paracast%20(Gene%20Steinberg)/"/>
    <hyperlink ref="C200" r:id="rId200" display="https://youtu.be/y_YrXbLqPRs"/>
    <hyperlink ref="F200" r:id="rId2" display="https://files.afu.se/Downloads/Transcripts/Paracast%20(Gene%20Steinberg)/"/>
    <hyperlink ref="C201" r:id="rId201" display="https://youtu.be/X4ImhoNjUSI"/>
    <hyperlink ref="F201" r:id="rId2" display="https://files.afu.se/Downloads/Transcripts/Paracast%20(Gene%20Steinberg)/"/>
    <hyperlink ref="C202" r:id="rId202" display="https://youtu.be/Yg7Z9v_Ek14"/>
    <hyperlink ref="F202" r:id="rId2" display="https://files.afu.se/Downloads/Transcripts/Paracast%20(Gene%20Steinberg)/"/>
    <hyperlink ref="C203" r:id="rId203" display="https://youtu.be/H3joz1JSbn4"/>
    <hyperlink ref="F203" r:id="rId2" display="https://files.afu.se/Downloads/Transcripts/Paracast%20(Gene%20Steinberg)/"/>
    <hyperlink ref="C204" r:id="rId204" display="https://youtu.be/Toi0QvVVQ4I"/>
    <hyperlink ref="F204" r:id="rId2" display="https://files.afu.se/Downloads/Transcripts/Paracast%20(Gene%20Steinberg)/"/>
    <hyperlink ref="C205" r:id="rId205" display="https://youtu.be/TikyxdJ0HN8"/>
    <hyperlink ref="F205" r:id="rId2" display="https://files.afu.se/Downloads/Transcripts/Paracast%20(Gene%20Steinberg)/"/>
    <hyperlink ref="C206" r:id="rId206" display="https://youtu.be/Ex1KBL4BEk8"/>
    <hyperlink ref="F206" r:id="rId2" display="https://files.afu.se/Downloads/Transcripts/Paracast%20(Gene%20Steinberg)/"/>
    <hyperlink ref="C207" r:id="rId207" display="https://youtu.be/cx4XuVbiiRw"/>
    <hyperlink ref="F207" r:id="rId2" display="https://files.afu.se/Downloads/Transcripts/Paracast%20(Gene%20Steinberg)/"/>
    <hyperlink ref="C208" r:id="rId208" display="https://youtu.be/MLvxSTQFOds"/>
    <hyperlink ref="F208" r:id="rId2" display="https://files.afu.se/Downloads/Transcripts/Paracast%20(Gene%20Steinberg)/"/>
    <hyperlink ref="C209" r:id="rId209" display="https://youtu.be/_aNcCv2rOv8"/>
    <hyperlink ref="F209" r:id="rId2" display="https://files.afu.se/Downloads/Transcripts/Paracast%20(Gene%20Steinberg)/"/>
    <hyperlink ref="C210" r:id="rId210" display="https://youtu.be/ipfAL4Wu7gw"/>
    <hyperlink ref="F210" r:id="rId2" display="https://files.afu.se/Downloads/Transcripts/Paracast%20(Gene%20Steinberg)/"/>
    <hyperlink ref="C211" r:id="rId211" display="https://youtu.be/L4jl_YzFmFI"/>
    <hyperlink ref="F211" r:id="rId2" display="https://files.afu.se/Downloads/Transcripts/Paracast%20(Gene%20Steinberg)/"/>
    <hyperlink ref="C212" r:id="rId212" display="https://youtu.be/66YWFa7uMsk"/>
    <hyperlink ref="F212" r:id="rId2" display="https://files.afu.se/Downloads/Transcripts/Paracast%20(Gene%20Steinberg)/"/>
    <hyperlink ref="C213" r:id="rId213" display="https://youtu.be/kwz9Qdc--2M"/>
    <hyperlink ref="F213" r:id="rId2" display="https://files.afu.se/Downloads/Transcripts/Paracast%20(Gene%20Steinberg)/"/>
    <hyperlink ref="C214" r:id="rId214" display="https://youtu.be/cUE23E6Wc3Q"/>
    <hyperlink ref="F214" r:id="rId2" display="https://files.afu.se/Downloads/Transcripts/Paracast%20(Gene%20Steinberg)/"/>
    <hyperlink ref="C215" r:id="rId215" display="https://youtu.be/CmLkTUpskVQ"/>
    <hyperlink ref="F215" r:id="rId2" display="https://files.afu.se/Downloads/Transcripts/Paracast%20(Gene%20Steinberg)/"/>
    <hyperlink ref="C216" r:id="rId216" display="https://youtu.be/Z4JzuJMQaSU"/>
    <hyperlink ref="F216" r:id="rId2" display="https://files.afu.se/Downloads/Transcripts/Paracast%20(Gene%20Steinberg)/"/>
    <hyperlink ref="C217" r:id="rId217" display="https://youtu.be/tSiSMgFoHW8"/>
    <hyperlink ref="F217" r:id="rId2" display="https://files.afu.se/Downloads/Transcripts/Paracast%20(Gene%20Steinberg)/"/>
    <hyperlink ref="C218" r:id="rId218" display="https://youtu.be/fAs2cbQAeTE"/>
    <hyperlink ref="F218" r:id="rId2" display="https://files.afu.se/Downloads/Transcripts/Paracast%20(Gene%20Steinberg)/"/>
    <hyperlink ref="C219" r:id="rId219" display="https://youtu.be/GbHEwtdEayE"/>
    <hyperlink ref="F219" r:id="rId2" display="https://files.afu.se/Downloads/Transcripts/Paracast%20(Gene%20Steinberg)/"/>
    <hyperlink ref="C220" r:id="rId220" display="https://youtu.be/y4jiKcfeZEg"/>
    <hyperlink ref="F220" r:id="rId2" display="https://files.afu.se/Downloads/Transcripts/Paracast%20(Gene%20Steinberg)/"/>
    <hyperlink ref="C221" r:id="rId221" display="https://youtu.be/6ev-pPnVF9I"/>
    <hyperlink ref="F221" r:id="rId2" display="https://files.afu.se/Downloads/Transcripts/Paracast%20(Gene%20Steinberg)/"/>
    <hyperlink ref="C222" r:id="rId222" display="https://youtu.be/qUudztRFqAU"/>
    <hyperlink ref="F222" r:id="rId2" display="https://files.afu.se/Downloads/Transcripts/Paracast%20(Gene%20Steinberg)/"/>
    <hyperlink ref="C223" r:id="rId223" display="https://youtu.be/1ylBbfVvlyY"/>
    <hyperlink ref="F223" r:id="rId2" display="https://files.afu.se/Downloads/Transcripts/Paracast%20(Gene%20Steinberg)/"/>
    <hyperlink ref="C224" r:id="rId224" display="https://youtu.be/1kvu9OhhYr0"/>
    <hyperlink ref="F224" r:id="rId2" display="https://files.afu.se/Downloads/Transcripts/Paracast%20(Gene%20Steinberg)/"/>
    <hyperlink ref="C225" r:id="rId225" display="https://youtu.be/V2pOSvvPZC0"/>
    <hyperlink ref="F225" r:id="rId2" display="https://files.afu.se/Downloads/Transcripts/Paracast%20(Gene%20Steinberg)/"/>
    <hyperlink ref="C226" r:id="rId226" display="https://youtu.be/YWiOQ2sPUQI"/>
    <hyperlink ref="F226" r:id="rId2" display="https://files.afu.se/Downloads/Transcripts/Paracast%20(Gene%20Steinberg)/"/>
    <hyperlink ref="C227" r:id="rId227" display="https://youtu.be/b2FA2FLfVqc"/>
    <hyperlink ref="F227" r:id="rId2" display="https://files.afu.se/Downloads/Transcripts/Paracast%20(Gene%20Steinberg)/"/>
    <hyperlink ref="C228" r:id="rId228" display="https://youtu.be/CKZZnPiGRug"/>
    <hyperlink ref="F228" r:id="rId2" display="https://files.afu.se/Downloads/Transcripts/Paracast%20(Gene%20Steinberg)/"/>
    <hyperlink ref="C229" r:id="rId229" display="https://youtu.be/m8eYYz9CQkE"/>
    <hyperlink ref="F229" r:id="rId2" display="https://files.afu.se/Downloads/Transcripts/Paracast%20(Gene%20Steinberg)/"/>
    <hyperlink ref="C230" r:id="rId230" display="https://youtu.be/YbAG2356IIU"/>
    <hyperlink ref="F230" r:id="rId2" display="https://files.afu.se/Downloads/Transcripts/Paracast%20(Gene%20Steinberg)/"/>
    <hyperlink ref="C231" r:id="rId231" display="https://youtu.be/JBY_4aQJXHE"/>
    <hyperlink ref="F231" r:id="rId2" display="https://files.afu.se/Downloads/Transcripts/Paracast%20(Gene%20Steinberg)/"/>
    <hyperlink ref="C232" r:id="rId232" display="https://youtu.be/yo0O0vq0akI"/>
    <hyperlink ref="F232" r:id="rId2" display="https://files.afu.se/Downloads/Transcripts/Paracast%20(Gene%20Steinberg)/"/>
    <hyperlink ref="C233" r:id="rId233" display="https://youtu.be/uF02ySQEmww"/>
    <hyperlink ref="F233" r:id="rId2" display="https://files.afu.se/Downloads/Transcripts/Paracast%20(Gene%20Steinberg)/"/>
    <hyperlink ref="C234" r:id="rId234" display="https://youtu.be/pfTGAvbtwa0"/>
    <hyperlink ref="F234" r:id="rId2" display="https://files.afu.se/Downloads/Transcripts/Paracast%20(Gene%20Steinberg)/"/>
    <hyperlink ref="C235" r:id="rId235" display="https://youtu.be/xMlkPJtdbcQ"/>
    <hyperlink ref="F235" r:id="rId2" display="https://files.afu.se/Downloads/Transcripts/Paracast%20(Gene%20Steinberg)/"/>
    <hyperlink ref="C236" r:id="rId236" display="https://youtu.be/uqN9nqAL-1c"/>
    <hyperlink ref="F236" r:id="rId2" display="https://files.afu.se/Downloads/Transcripts/Paracast%20(Gene%20Steinberg)/"/>
    <hyperlink ref="C237" r:id="rId237" display="https://youtu.be/C2d7ZhMUZH4"/>
    <hyperlink ref="F237" r:id="rId2" display="https://files.afu.se/Downloads/Transcripts/Paracast%20(Gene%20Steinberg)/"/>
    <hyperlink ref="C238" r:id="rId238" display="https://youtu.be/OIviV5j69Hw"/>
    <hyperlink ref="F238" r:id="rId2" display="https://files.afu.se/Downloads/Transcripts/Paracast%20(Gene%20Steinberg)/"/>
    <hyperlink ref="C239" r:id="rId239" display="https://youtu.be/vdFPz1DIFOU"/>
    <hyperlink ref="F239" r:id="rId2" display="https://files.afu.se/Downloads/Transcripts/Paracast%20(Gene%20Steinberg)/"/>
    <hyperlink ref="C240" r:id="rId240" display="https://youtu.be/8d6yiTmzI74"/>
    <hyperlink ref="F240" r:id="rId2" display="https://files.afu.se/Downloads/Transcripts/Paracast%20(Gene%20Steinberg)/"/>
    <hyperlink ref="C241" r:id="rId241" display="https://youtu.be/HezaTUNCOnw"/>
    <hyperlink ref="F241" r:id="rId2" display="https://files.afu.se/Downloads/Transcripts/Paracast%20(Gene%20Steinberg)/"/>
    <hyperlink ref="C242" r:id="rId242" display="https://youtu.be/3wzV22mOggU"/>
    <hyperlink ref="F242" r:id="rId2" display="https://files.afu.se/Downloads/Transcripts/Paracast%20(Gene%20Steinberg)/"/>
    <hyperlink ref="C243" r:id="rId243" display="https://youtu.be/SFPOknrXWf8"/>
    <hyperlink ref="F243" r:id="rId2" display="https://files.afu.se/Downloads/Transcripts/Paracast%20(Gene%20Steinberg)/"/>
    <hyperlink ref="C244" r:id="rId244" display="https://youtu.be/3S7sl7ZhUcA"/>
    <hyperlink ref="F244" r:id="rId2" display="https://files.afu.se/Downloads/Transcripts/Paracast%20(Gene%20Steinberg)/"/>
    <hyperlink ref="C245" r:id="rId245" display="https://youtu.be/xYE81kv9Kt4"/>
    <hyperlink ref="F245" r:id="rId2" display="https://files.afu.se/Downloads/Transcripts/Paracast%20(Gene%20Steinberg)/"/>
    <hyperlink ref="C246" r:id="rId246" display="https://youtu.be/7tMuEkrhUzY"/>
    <hyperlink ref="F246" r:id="rId2" display="https://files.afu.se/Downloads/Transcripts/Paracast%20(Gene%20Steinberg)/"/>
    <hyperlink ref="C247" r:id="rId247" display="https://youtu.be/l_Y9rxacFdw"/>
    <hyperlink ref="F247" r:id="rId2" display="https://files.afu.se/Downloads/Transcripts/Paracast%20(Gene%20Steinberg)/"/>
    <hyperlink ref="C248" r:id="rId248" display="https://youtu.be/wsQDrx_2eok"/>
    <hyperlink ref="F248" r:id="rId2" display="https://files.afu.se/Downloads/Transcripts/Paracast%20(Gene%20Steinberg)/"/>
    <hyperlink ref="C249" r:id="rId249" display="https://youtu.be/6H05IfChPh4"/>
    <hyperlink ref="F249" r:id="rId2" display="https://files.afu.se/Downloads/Transcripts/Paracast%20(Gene%20Steinberg)/"/>
    <hyperlink ref="C250" r:id="rId250" display="https://youtu.be/MiXqf_ozhYs"/>
    <hyperlink ref="F250" r:id="rId2" display="https://files.afu.se/Downloads/Transcripts/Paracast%20(Gene%20Steinberg)/"/>
    <hyperlink ref="C251" r:id="rId251" display="https://youtu.be/75svlQdW9oQ"/>
    <hyperlink ref="F251" r:id="rId2" display="https://files.afu.se/Downloads/Transcripts/Paracast%20(Gene%20Steinberg)/"/>
    <hyperlink ref="C252" r:id="rId252" display="https://youtu.be/WWecWzPjr3A"/>
    <hyperlink ref="F252" r:id="rId2" display="https://files.afu.se/Downloads/Transcripts/Paracast%20(Gene%20Steinberg)/"/>
    <hyperlink ref="C253" r:id="rId253" display="https://youtu.be/AbFt-FJGsoc"/>
    <hyperlink ref="F253" r:id="rId2" display="https://files.afu.se/Downloads/Transcripts/Paracast%20(Gene%20Steinberg)/"/>
    <hyperlink ref="C254" r:id="rId254" display="https://youtu.be/U1JUcqoFOkw"/>
    <hyperlink ref="F254" r:id="rId2" display="https://files.afu.se/Downloads/Transcripts/Paracast%20(Gene%20Steinberg)/"/>
    <hyperlink ref="C255" r:id="rId255" display="https://youtu.be/aXqk6fJYe0M"/>
    <hyperlink ref="F255" r:id="rId2" display="https://files.afu.se/Downloads/Transcripts/Paracast%20(Gene%20Steinberg)/"/>
    <hyperlink ref="C256" r:id="rId256" display="https://youtu.be/1klbOjEVPJw"/>
    <hyperlink ref="F256" r:id="rId2" display="https://files.afu.se/Downloads/Transcripts/Paracast%20(Gene%20Steinberg)/"/>
    <hyperlink ref="C257" r:id="rId257" display="https://youtu.be/7-u4NgzI6W8"/>
    <hyperlink ref="F257" r:id="rId2" display="https://files.afu.se/Downloads/Transcripts/Paracast%20(Gene%20Steinberg)/"/>
    <hyperlink ref="C258" r:id="rId258" display="https://youtu.be/IPj8X0yhB8U"/>
    <hyperlink ref="F258" r:id="rId2" display="https://files.afu.se/Downloads/Transcripts/Paracast%20(Gene%20Steinberg)/"/>
    <hyperlink ref="C259" r:id="rId259" display="https://youtu.be/S92tVNSNHhA"/>
    <hyperlink ref="F259" r:id="rId2" display="https://files.afu.se/Downloads/Transcripts/Paracast%20(Gene%20Steinberg)/"/>
    <hyperlink ref="C260" r:id="rId260" display="https://youtu.be/3u3fKdjpewU"/>
    <hyperlink ref="F260" r:id="rId2" display="https://files.afu.se/Downloads/Transcripts/Paracast%20(Gene%20Steinberg)/"/>
    <hyperlink ref="C261" r:id="rId261" display="https://youtu.be/YmMSki6IDis"/>
    <hyperlink ref="F261" r:id="rId2" display="https://files.afu.se/Downloads/Transcripts/Paracast%20(Gene%20Steinberg)/"/>
    <hyperlink ref="C262" r:id="rId262" display="https://youtu.be/c8C5zMBcs1c"/>
    <hyperlink ref="F262" r:id="rId2" display="https://files.afu.se/Downloads/Transcripts/Paracast%20(Gene%20Steinberg)/"/>
    <hyperlink ref="C263" r:id="rId263" display="https://youtu.be/v1DwlF0Mx74"/>
    <hyperlink ref="F263" r:id="rId2" display="https://files.afu.se/Downloads/Transcripts/Paracast%20(Gene%20Steinberg)/"/>
    <hyperlink ref="C264" r:id="rId264" display="https://youtu.be/TrNLCuBMl7Y"/>
    <hyperlink ref="F264" r:id="rId2" display="https://files.afu.se/Downloads/Transcripts/Paracast%20(Gene%20Steinberg)/"/>
    <hyperlink ref="C265" r:id="rId265" display="https://youtu.be/o-gCaH5hscM"/>
    <hyperlink ref="F265" r:id="rId2" display="https://files.afu.se/Downloads/Transcripts/Paracast%20(Gene%20Steinberg)/"/>
    <hyperlink ref="C266" r:id="rId266" display="https://youtu.be/4uj0DmImmFs"/>
    <hyperlink ref="F266" r:id="rId2" display="https://files.afu.se/Downloads/Transcripts/Paracast%20(Gene%20Steinberg)/"/>
    <hyperlink ref="C267" r:id="rId267" display="https://youtu.be/CH8TmY0nhes"/>
    <hyperlink ref="F267" r:id="rId2" display="https://files.afu.se/Downloads/Transcripts/Paracast%20(Gene%20Steinberg)/"/>
    <hyperlink ref="C268" r:id="rId268" display="https://youtu.be/Kmh__mFMqoU"/>
    <hyperlink ref="F268" r:id="rId2" display="https://files.afu.se/Downloads/Transcripts/Paracast%20(Gene%20Steinberg)/"/>
    <hyperlink ref="C269" r:id="rId269" display="https://youtu.be/pe-_JgAI4Gk"/>
    <hyperlink ref="F269" r:id="rId2" display="https://files.afu.se/Downloads/Transcripts/Paracast%20(Gene%20Steinberg)/"/>
    <hyperlink ref="C270" r:id="rId270" display="https://youtu.be/QAPWaZ0Yyh4"/>
    <hyperlink ref="F270" r:id="rId2" display="https://files.afu.se/Downloads/Transcripts/Paracast%20(Gene%20Steinberg)/"/>
    <hyperlink ref="C271" r:id="rId271" display="https://youtu.be/_IOB96Jy4oY"/>
    <hyperlink ref="F271" r:id="rId2" display="https://files.afu.se/Downloads/Transcripts/Paracast%20(Gene%20Steinberg)/"/>
    <hyperlink ref="C272" r:id="rId272" display="https://youtu.be/AsZyGqi5HDA"/>
    <hyperlink ref="F272" r:id="rId2" display="https://files.afu.se/Downloads/Transcripts/Paracast%20(Gene%20Steinberg)/"/>
    <hyperlink ref="C273" r:id="rId273" display="https://youtu.be/BYk5IGqam10"/>
    <hyperlink ref="F273" r:id="rId2" display="https://files.afu.se/Downloads/Transcripts/Paracast%20(Gene%20Steinberg)/"/>
    <hyperlink ref="C274" r:id="rId274" display="https://youtu.be/RgTNtUM-Fu0"/>
    <hyperlink ref="F274" r:id="rId2" display="https://files.afu.se/Downloads/Transcripts/Paracast%20(Gene%20Steinberg)/"/>
    <hyperlink ref="C275" r:id="rId275" display="https://youtu.be/RaJHsZzwl1M"/>
    <hyperlink ref="F275" r:id="rId2" display="https://files.afu.se/Downloads/Transcripts/Paracast%20(Gene%20Steinberg)/"/>
    <hyperlink ref="C276" r:id="rId276" display="https://youtu.be/0cu19603V88"/>
    <hyperlink ref="F276" r:id="rId2" display="https://files.afu.se/Downloads/Transcripts/Paracast%20(Gene%20Steinberg)/"/>
    <hyperlink ref="C277" r:id="rId277" display="https://youtu.be/5XL9T_73Q2E"/>
    <hyperlink ref="F277" r:id="rId2" display="https://files.afu.se/Downloads/Transcripts/Paracast%20(Gene%20Steinberg)/"/>
    <hyperlink ref="C278" r:id="rId278" display="https://youtu.be/yo3q-EKc45M"/>
    <hyperlink ref="F278" r:id="rId2" display="https://files.afu.se/Downloads/Transcripts/Paracast%20(Gene%20Steinberg)/"/>
    <hyperlink ref="C279" r:id="rId279" display="https://youtu.be/nJ9J0MXQO1s"/>
    <hyperlink ref="F279" r:id="rId2" display="https://files.afu.se/Downloads/Transcripts/Paracast%20(Gene%20Steinberg)/"/>
    <hyperlink ref="C280" r:id="rId280" display="https://youtu.be/JOkXNaYQ0dg"/>
    <hyperlink ref="F280" r:id="rId2" display="https://files.afu.se/Downloads/Transcripts/Paracast%20(Gene%20Steinberg)/"/>
    <hyperlink ref="C281" r:id="rId281" display="https://youtu.be/VUBU70TkB6E"/>
    <hyperlink ref="F281" r:id="rId2" display="https://files.afu.se/Downloads/Transcripts/Paracast%20(Gene%20Steinberg)/"/>
    <hyperlink ref="C282" r:id="rId282" display="https://youtu.be/OO8g8W0CSFI"/>
    <hyperlink ref="F282" r:id="rId2" display="https://files.afu.se/Downloads/Transcripts/Paracast%20(Gene%20Steinberg)/"/>
    <hyperlink ref="C283" r:id="rId283" display="https://youtu.be/Z-MrD4FTJvk"/>
    <hyperlink ref="F283" r:id="rId2" display="https://files.afu.se/Downloads/Transcripts/Paracast%20(Gene%20Steinberg)/"/>
    <hyperlink ref="C284" r:id="rId284" display="https://youtu.be/_xNRchIVYNM"/>
    <hyperlink ref="F284" r:id="rId2" display="https://files.afu.se/Downloads/Transcripts/Paracast%20(Gene%20Steinberg)/"/>
    <hyperlink ref="C285" r:id="rId285" display="https://youtu.be/2HoYqMSDBKg"/>
    <hyperlink ref="F285" r:id="rId2" display="https://files.afu.se/Downloads/Transcripts/Paracast%20(Gene%20Steinberg)/"/>
    <hyperlink ref="C286" r:id="rId286" display="https://youtu.be/_gVWMnaISHI"/>
    <hyperlink ref="F286" r:id="rId2" display="https://files.afu.se/Downloads/Transcripts/Paracast%20(Gene%20Steinberg)/"/>
    <hyperlink ref="C287" r:id="rId287" display="https://youtu.be/P9yN1ctwRco"/>
    <hyperlink ref="F287" r:id="rId2" display="https://files.afu.se/Downloads/Transcripts/Paracast%20(Gene%20Steinberg)/"/>
    <hyperlink ref="C288" r:id="rId288" display="https://youtu.be/4YDqPBuYHak"/>
    <hyperlink ref="F288" r:id="rId2" display="https://files.afu.se/Downloads/Transcripts/Paracast%20(Gene%20Steinberg)/"/>
    <hyperlink ref="C289" r:id="rId289" display="https://youtu.be/YylSd1baFvE"/>
    <hyperlink ref="F289" r:id="rId2" display="https://files.afu.se/Downloads/Transcripts/Paracast%20(Gene%20Steinberg)/"/>
    <hyperlink ref="C290" r:id="rId290" display="https://youtu.be/hIaCZYq4GNU"/>
    <hyperlink ref="F290" r:id="rId2" display="https://files.afu.se/Downloads/Transcripts/Paracast%20(Gene%20Steinberg)/"/>
    <hyperlink ref="C291" r:id="rId291" display="https://youtu.be/ZWMcBks8MrQ"/>
    <hyperlink ref="F291" r:id="rId2" display="https://files.afu.se/Downloads/Transcripts/Paracast%20(Gene%20Steinberg)/"/>
    <hyperlink ref="C292" r:id="rId292" display="https://youtu.be/tDU3M5y27KU"/>
    <hyperlink ref="F292" r:id="rId2" display="https://files.afu.se/Downloads/Transcripts/Paracast%20(Gene%20Steinberg)/"/>
    <hyperlink ref="C293" r:id="rId293" display="https://youtu.be/7Hs4kBCDyZI"/>
    <hyperlink ref="F293" r:id="rId2" display="https://files.afu.se/Downloads/Transcripts/Paracast%20(Gene%20Steinberg)/"/>
    <hyperlink ref="C294" r:id="rId294" display="https://youtu.be/K-E-g6QkZKQ"/>
    <hyperlink ref="F294" r:id="rId2" display="https://files.afu.se/Downloads/Transcripts/Paracast%20(Gene%20Steinberg)/"/>
    <hyperlink ref="C295" r:id="rId295" display="https://youtu.be/flnWG5uN0Mw"/>
    <hyperlink ref="F295" r:id="rId2" display="https://files.afu.se/Downloads/Transcripts/Paracast%20(Gene%20Steinberg)/"/>
    <hyperlink ref="C296" r:id="rId296" display="https://youtu.be/kPSrS93otJU"/>
    <hyperlink ref="F296" r:id="rId2" display="https://files.afu.se/Downloads/Transcripts/Paracast%20(Gene%20Steinberg)/"/>
    <hyperlink ref="C297" r:id="rId297" display="https://youtu.be/H5dRuAafvrw"/>
    <hyperlink ref="F297" r:id="rId2" display="https://files.afu.se/Downloads/Transcripts/Paracast%20(Gene%20Steinberg)/"/>
    <hyperlink ref="C298" r:id="rId298" display="https://youtu.be/Qkdk-fyop-4"/>
    <hyperlink ref="F298" r:id="rId2" display="https://files.afu.se/Downloads/Transcripts/Paracast%20(Gene%20Steinberg)/"/>
    <hyperlink ref="C299" r:id="rId299" display="https://youtu.be/MAUDBxZm6v8"/>
    <hyperlink ref="F299" r:id="rId2" display="https://files.afu.se/Downloads/Transcripts/Paracast%20(Gene%20Steinberg)/"/>
    <hyperlink ref="C300" r:id="rId300" display="https://youtu.be/M_dwY4c1NwM"/>
    <hyperlink ref="F300" r:id="rId2" display="https://files.afu.se/Downloads/Transcripts/Paracast%20(Gene%20Steinberg)/"/>
    <hyperlink ref="C301" r:id="rId301" display="https://youtu.be/w6AEyGj2Ouo"/>
    <hyperlink ref="F301" r:id="rId2" display="https://files.afu.se/Downloads/Transcripts/Paracast%20(Gene%20Steinberg)/"/>
    <hyperlink ref="C302" r:id="rId302" display="https://youtu.be/XEy6flc-xkY"/>
    <hyperlink ref="F302" r:id="rId2" display="https://files.afu.se/Downloads/Transcripts/Paracast%20(Gene%20Steinberg)/"/>
    <hyperlink ref="C303" r:id="rId303" display="https://youtu.be/XIgu-mofkrQ"/>
    <hyperlink ref="F303" r:id="rId2" display="https://files.afu.se/Downloads/Transcripts/Paracast%20(Gene%20Steinberg)/"/>
    <hyperlink ref="C304" r:id="rId304" display="https://youtu.be/YbIDYDFX3bE"/>
    <hyperlink ref="F304" r:id="rId2" display="https://files.afu.se/Downloads/Transcripts/Paracast%20(Gene%20Steinberg)/"/>
    <hyperlink ref="C305" r:id="rId305" display="https://youtu.be/PuoXiwa_2Rk"/>
    <hyperlink ref="F305" r:id="rId2" display="https://files.afu.se/Downloads/Transcripts/Paracast%20(Gene%20Steinberg)/"/>
    <hyperlink ref="C306" r:id="rId306" display="https://youtu.be/vGC7S8FKv-Y"/>
    <hyperlink ref="F306" r:id="rId2" display="https://files.afu.se/Downloads/Transcripts/Paracast%20(Gene%20Steinberg)/"/>
    <hyperlink ref="C307" r:id="rId307" display="https://youtu.be/NCqvJju14JA"/>
    <hyperlink ref="F307" r:id="rId2" display="https://files.afu.se/Downloads/Transcripts/Paracast%20(Gene%20Steinberg)/"/>
    <hyperlink ref="C308" r:id="rId308" display="https://youtu.be/mufpGVKAFC8"/>
    <hyperlink ref="F308" r:id="rId2" display="https://files.afu.se/Downloads/Transcripts/Paracast%20(Gene%20Steinberg)/"/>
    <hyperlink ref="C309" r:id="rId309" display="https://youtu.be/E7XZ6njbUC4"/>
    <hyperlink ref="F309" r:id="rId2" display="https://files.afu.se/Downloads/Transcripts/Paracast%20(Gene%20Steinberg)/"/>
    <hyperlink ref="C310" r:id="rId310" display="https://youtu.be/ylFqnxwHjOk"/>
    <hyperlink ref="F310" r:id="rId2" display="https://files.afu.se/Downloads/Transcripts/Paracast%20(Gene%20Steinberg)/"/>
    <hyperlink ref="C311" r:id="rId311" display="https://youtu.be/X9zw42b3Qhk"/>
    <hyperlink ref="F311" r:id="rId2" display="https://files.afu.se/Downloads/Transcripts/Paracast%20(Gene%20Steinberg)/"/>
    <hyperlink ref="C312" r:id="rId312" display="https://youtu.be/wkL6oyI-E_Y"/>
    <hyperlink ref="F312" r:id="rId2" display="https://files.afu.se/Downloads/Transcripts/Paracast%20(Gene%20Steinberg)/"/>
    <hyperlink ref="C313" r:id="rId313" display="https://youtu.be/7DpbNDr4-lo"/>
    <hyperlink ref="F313" r:id="rId2" display="https://files.afu.se/Downloads/Transcripts/Paracast%20(Gene%20Steinberg)/"/>
    <hyperlink ref="C314" r:id="rId314" display="https://youtu.be/WQyU5GWw4tc"/>
    <hyperlink ref="F314" r:id="rId2" display="https://files.afu.se/Downloads/Transcripts/Paracast%20(Gene%20Steinberg)/"/>
    <hyperlink ref="C315" r:id="rId315" display="https://youtu.be/1nly0-VUBgk"/>
    <hyperlink ref="F315" r:id="rId2" display="https://files.afu.se/Downloads/Transcripts/Paracast%20(Gene%20Steinberg)/"/>
    <hyperlink ref="C316" r:id="rId316" display="https://youtu.be/kWWgQac8yc0"/>
    <hyperlink ref="F316" r:id="rId2" display="https://files.afu.se/Downloads/Transcripts/Paracast%20(Gene%20Steinberg)/"/>
    <hyperlink ref="C317" r:id="rId317" display="https://youtu.be/VFhc_L15v1A"/>
    <hyperlink ref="F317" r:id="rId2" display="https://files.afu.se/Downloads/Transcripts/Paracast%20(Gene%20Steinberg)/"/>
    <hyperlink ref="C318" r:id="rId318" display="https://youtu.be/U9y9bqhFuk4"/>
    <hyperlink ref="F318" r:id="rId2" display="https://files.afu.se/Downloads/Transcripts/Paracast%20(Gene%20Steinberg)/"/>
    <hyperlink ref="C319" r:id="rId319" display="https://youtu.be/8D0kx1cHjmM"/>
    <hyperlink ref="F319" r:id="rId2" display="https://files.afu.se/Downloads/Transcripts/Paracast%20(Gene%20Steinberg)/"/>
    <hyperlink ref="C320" r:id="rId320" display="https://youtu.be/9Yp1819Mhnw"/>
    <hyperlink ref="F320" r:id="rId2" display="https://files.afu.se/Downloads/Transcripts/Paracast%20(Gene%20Steinberg)/"/>
    <hyperlink ref="C321" r:id="rId321" display="https://youtu.be/XQ8JgBxni5g"/>
    <hyperlink ref="F321" r:id="rId2" display="https://files.afu.se/Downloads/Transcripts/Paracast%20(Gene%20Steinberg)/"/>
    <hyperlink ref="C322" r:id="rId322" display="https://youtu.be/-nFCrc9gu-w"/>
    <hyperlink ref="F322" r:id="rId2" display="https://files.afu.se/Downloads/Transcripts/Paracast%20(Gene%20Steinberg)/"/>
    <hyperlink ref="C323" r:id="rId323" display="https://youtu.be/AfH7jIAjWjM"/>
    <hyperlink ref="F323" r:id="rId2" display="https://files.afu.se/Downloads/Transcripts/Paracast%20(Gene%20Steinberg)/"/>
    <hyperlink ref="C324" r:id="rId324" display="https://youtu.be/_GgHO59zYPY"/>
    <hyperlink ref="F324" r:id="rId2" display="https://files.afu.se/Downloads/Transcripts/Paracast%20(Gene%20Steinberg)/"/>
    <hyperlink ref="C325" r:id="rId325" display="https://youtu.be/-xn-1x9Mq_k"/>
    <hyperlink ref="F325" r:id="rId2" display="https://files.afu.se/Downloads/Transcripts/Paracast%20(Gene%20Steinberg)/"/>
    <hyperlink ref="C326" r:id="rId326" display="https://youtu.be/BnBztTz4qYA"/>
    <hyperlink ref="F326" r:id="rId2" display="https://files.afu.se/Downloads/Transcripts/Paracast%20(Gene%20Steinberg)/"/>
    <hyperlink ref="C327" r:id="rId327" display="https://youtu.be/6vPU0VLM7NQ"/>
    <hyperlink ref="F327" r:id="rId2" display="https://files.afu.se/Downloads/Transcripts/Paracast%20(Gene%20Steinberg)/"/>
    <hyperlink ref="C328" r:id="rId328" display="https://youtu.be/J1lJXMnNByQ"/>
    <hyperlink ref="F328" r:id="rId2" display="https://files.afu.se/Downloads/Transcripts/Paracast%20(Gene%20Steinberg)/"/>
    <hyperlink ref="C329" r:id="rId329" display="https://youtu.be/pXNiOakzsFM"/>
    <hyperlink ref="F329" r:id="rId2" display="https://files.afu.se/Downloads/Transcripts/Paracast%20(Gene%20Steinberg)/"/>
    <hyperlink ref="C330" r:id="rId330" display="https://youtu.be/AWcJQOFN9Ic"/>
    <hyperlink ref="F330" r:id="rId2" display="https://files.afu.se/Downloads/Transcripts/Paracast%20(Gene%20Steinberg)/"/>
    <hyperlink ref="C331" r:id="rId331" display="https://youtu.be/CFEdSXXveF0"/>
    <hyperlink ref="F331" r:id="rId2" display="https://files.afu.se/Downloads/Transcripts/Paracast%20(Gene%20Steinberg)/"/>
    <hyperlink ref="C332" r:id="rId332" display="https://youtu.be/hDsiDj_S0P4"/>
    <hyperlink ref="F332" r:id="rId2" display="https://files.afu.se/Downloads/Transcripts/Paracast%20(Gene%20Steinberg)/"/>
    <hyperlink ref="C333" r:id="rId333" display="https://youtu.be/PCh5ubfwdIk"/>
    <hyperlink ref="F333" r:id="rId2" display="https://files.afu.se/Downloads/Transcripts/Paracast%20(Gene%20Steinberg)/"/>
    <hyperlink ref="C334" r:id="rId334" display="https://youtu.be/86IUAx-A7m8"/>
    <hyperlink ref="F334" r:id="rId2" display="https://files.afu.se/Downloads/Transcripts/Paracast%20(Gene%20Steinberg)/"/>
    <hyperlink ref="C335" r:id="rId335" display="https://youtu.be/oY953SPDJj4"/>
    <hyperlink ref="F335" r:id="rId2" display="https://files.afu.se/Downloads/Transcripts/Paracast%20(Gene%20Steinberg)/"/>
    <hyperlink ref="C336" r:id="rId336" display="https://youtu.be/TJVoPBEBa0M"/>
    <hyperlink ref="F336" r:id="rId2" display="https://files.afu.se/Downloads/Transcripts/Paracast%20(Gene%20Steinberg)/"/>
    <hyperlink ref="C337" r:id="rId337" display="https://youtu.be/gv5y-4jvtIs"/>
    <hyperlink ref="F337" r:id="rId2" display="https://files.afu.se/Downloads/Transcripts/Paracast%20(Gene%20Steinberg)/"/>
    <hyperlink ref="C338" r:id="rId338" display="https://youtu.be/JauxPr1WOMs"/>
    <hyperlink ref="F338" r:id="rId2" display="https://files.afu.se/Downloads/Transcripts/Paracast%20(Gene%20Steinberg)/"/>
    <hyperlink ref="C339" r:id="rId339" display="https://youtu.be/aNU1xBWA5yg"/>
    <hyperlink ref="F339" r:id="rId2" display="https://files.afu.se/Downloads/Transcripts/Paracast%20(Gene%20Steinberg)/"/>
    <hyperlink ref="C340" r:id="rId340" display="https://youtu.be/oMped7xStyE"/>
    <hyperlink ref="F340" r:id="rId2" display="https://files.afu.se/Downloads/Transcripts/Paracast%20(Gene%20Steinberg)/"/>
    <hyperlink ref="C341" r:id="rId341" display="https://youtu.be/kEh8kMAKEns"/>
    <hyperlink ref="F341" r:id="rId2" display="https://files.afu.se/Downloads/Transcripts/Paracast%20(Gene%20Steinberg)/"/>
    <hyperlink ref="C342" r:id="rId342" display="https://youtu.be/wKpZD5rqVXw"/>
    <hyperlink ref="F342" r:id="rId2" display="https://files.afu.se/Downloads/Transcripts/Paracast%20(Gene%20Steinberg)/"/>
    <hyperlink ref="C343" r:id="rId343" display="https://youtu.be/u_cA-LKgIL0"/>
    <hyperlink ref="F343" r:id="rId2" display="https://files.afu.se/Downloads/Transcripts/Paracast%20(Gene%20Steinberg)/"/>
    <hyperlink ref="C344" r:id="rId344" display="https://youtu.be/k1hCkIU5S1U"/>
    <hyperlink ref="F344" r:id="rId2" display="https://files.afu.se/Downloads/Transcripts/Paracast%20(Gene%20Steinberg)/"/>
    <hyperlink ref="C345" r:id="rId345" display="https://youtu.be/tamSUXjmJH0"/>
    <hyperlink ref="F345" r:id="rId2" display="https://files.afu.se/Downloads/Transcripts/Paracast%20(Gene%20Steinberg)/"/>
    <hyperlink ref="C346" r:id="rId346" display="https://youtu.be/gvf-nvnm1NY"/>
    <hyperlink ref="F346" r:id="rId2" display="https://files.afu.se/Downloads/Transcripts/Paracast%20(Gene%20Steinberg)/"/>
    <hyperlink ref="C347" r:id="rId347" display="https://youtu.be/7NEn_Wdov3k"/>
    <hyperlink ref="F347" r:id="rId2" display="https://files.afu.se/Downloads/Transcripts/Paracast%20(Gene%20Steinberg)/"/>
    <hyperlink ref="C348" r:id="rId348" display="https://youtu.be/rIQdfxNoIT0"/>
    <hyperlink ref="F348" r:id="rId2" display="https://files.afu.se/Downloads/Transcripts/Paracast%20(Gene%20Steinberg)/"/>
    <hyperlink ref="C349" r:id="rId349" display="https://youtu.be/mAhHUAJbJ_E"/>
    <hyperlink ref="F349" r:id="rId2" display="https://files.afu.se/Downloads/Transcripts/Paracast%20(Gene%20Steinberg)/"/>
    <hyperlink ref="C350" r:id="rId350" display="https://youtu.be/HG9jReM8RuA"/>
    <hyperlink ref="F350" r:id="rId2" display="https://files.afu.se/Downloads/Transcripts/Paracast%20(Gene%20Steinberg)/"/>
    <hyperlink ref="C351" r:id="rId351" display="https://youtu.be/JqVyb-skZaE"/>
    <hyperlink ref="F351" r:id="rId2" display="https://files.afu.se/Downloads/Transcripts/Paracast%20(Gene%20Steinberg)/"/>
    <hyperlink ref="C352" r:id="rId352" display="https://youtu.be/VH3nm6cCSBA"/>
    <hyperlink ref="F352" r:id="rId2" display="https://files.afu.se/Downloads/Transcripts/Paracast%20(Gene%20Steinberg)/"/>
    <hyperlink ref="C353" r:id="rId353" display="https://youtu.be/z5tPeESmYjQ"/>
    <hyperlink ref="F353" r:id="rId2" display="https://files.afu.se/Downloads/Transcripts/Paracast%20(Gene%20Steinberg)/"/>
    <hyperlink ref="C354" r:id="rId354" display="https://youtu.be/NDTbfd1myJQ"/>
    <hyperlink ref="F354" r:id="rId2" display="https://files.afu.se/Downloads/Transcripts/Paracast%20(Gene%20Steinberg)/"/>
    <hyperlink ref="C355" r:id="rId355" display="https://youtu.be/8mlHCodqGzs"/>
    <hyperlink ref="F355" r:id="rId2" display="https://files.afu.se/Downloads/Transcripts/Paracast%20(Gene%20Steinberg)/"/>
    <hyperlink ref="C356" r:id="rId356" display="https://youtu.be/RntjWzGe9gk"/>
    <hyperlink ref="F356" r:id="rId2" display="https://files.afu.se/Downloads/Transcripts/Paracast%20(Gene%20Steinberg)/"/>
    <hyperlink ref="C357" r:id="rId357" display="https://youtu.be/9aoiEowJ548"/>
    <hyperlink ref="F357" r:id="rId2" display="https://files.afu.se/Downloads/Transcripts/Paracast%20(Gene%20Steinberg)/"/>
    <hyperlink ref="C358" r:id="rId358" display="https://youtu.be/AcVgnQIGAQI"/>
    <hyperlink ref="F358" r:id="rId2" display="https://files.afu.se/Downloads/Transcripts/Paracast%20(Gene%20Steinberg)/"/>
    <hyperlink ref="C359" r:id="rId359" display="https://youtu.be/0ae-QU1JLas"/>
    <hyperlink ref="F359" r:id="rId2" display="https://files.afu.se/Downloads/Transcripts/Paracast%20(Gene%20Steinberg)/"/>
    <hyperlink ref="C360" r:id="rId360" display="https://youtu.be/0znR0kp-uCM"/>
    <hyperlink ref="F360" r:id="rId2" display="https://files.afu.se/Downloads/Transcripts/Paracast%20(Gene%20Steinberg)/"/>
    <hyperlink ref="C361" r:id="rId361" display="https://youtu.be/i1ANVGodR3M"/>
    <hyperlink ref="F361" r:id="rId2" display="https://files.afu.se/Downloads/Transcripts/Paracast%20(Gene%20Steinberg)/"/>
    <hyperlink ref="C362" r:id="rId362" display="https://youtu.be/ld3NNzdWffY"/>
    <hyperlink ref="F362" r:id="rId2" display="https://files.afu.se/Downloads/Transcripts/Paracast%20(Gene%20Steinberg)/"/>
    <hyperlink ref="C363" r:id="rId363" display="https://youtu.be/TsrVOuMM8QQ"/>
    <hyperlink ref="F363" r:id="rId2" display="https://files.afu.se/Downloads/Transcripts/Paracast%20(Gene%20Steinberg)/"/>
    <hyperlink ref="C364" r:id="rId364" display="https://youtu.be/2H5Ei7ot6WY"/>
    <hyperlink ref="F364" r:id="rId2" display="https://files.afu.se/Downloads/Transcripts/Paracast%20(Gene%20Steinberg)/"/>
    <hyperlink ref="C365" r:id="rId365" display="https://youtu.be/90OE5iltWMU"/>
    <hyperlink ref="F365" r:id="rId2" display="https://files.afu.se/Downloads/Transcripts/Paracast%20(Gene%20Steinberg)/"/>
    <hyperlink ref="C366" r:id="rId366" display="https://youtu.be/YEjVU_tdNgQ"/>
    <hyperlink ref="F366" r:id="rId2" display="https://files.afu.se/Downloads/Transcripts/Paracast%20(Gene%20Steinberg)/"/>
    <hyperlink ref="C367" r:id="rId367" display="https://youtu.be/ghgs0CXH2ec"/>
    <hyperlink ref="F367" r:id="rId2" display="https://files.afu.se/Downloads/Transcripts/Paracast%20(Gene%20Steinberg)/"/>
    <hyperlink ref="C368" r:id="rId368" display="https://youtu.be/1NfHz9Y_V1E"/>
    <hyperlink ref="F368" r:id="rId2" display="https://files.afu.se/Downloads/Transcripts/Paracast%20(Gene%20Steinberg)/"/>
    <hyperlink ref="C369" r:id="rId369" display="https://youtu.be/6Vb2Pbh_C0E"/>
    <hyperlink ref="F369" r:id="rId2" display="https://files.afu.se/Downloads/Transcripts/Paracast%20(Gene%20Steinberg)/"/>
    <hyperlink ref="C370" r:id="rId370" display="https://youtu.be/wnaWJ_8KdCc"/>
    <hyperlink ref="F370" r:id="rId2" display="https://files.afu.se/Downloads/Transcripts/Paracast%20(Gene%20Steinberg)/"/>
    <hyperlink ref="C371" r:id="rId371" display="https://youtu.be/JXWd3kqW33I"/>
    <hyperlink ref="F371" r:id="rId2" display="https://files.afu.se/Downloads/Transcripts/Paracast%20(Gene%20Steinberg)/"/>
    <hyperlink ref="C372" r:id="rId372" display="https://youtu.be/OpnQyt-g_5Q"/>
    <hyperlink ref="F372" r:id="rId2" display="https://files.afu.se/Downloads/Transcripts/Paracast%20(Gene%20Steinberg)/"/>
    <hyperlink ref="C373" r:id="rId373" display="https://youtu.be/kJQ21uyGav8"/>
    <hyperlink ref="F373" r:id="rId2" display="https://files.afu.se/Downloads/Transcripts/Paracast%20(Gene%20Steinberg)/"/>
    <hyperlink ref="C374" r:id="rId374" display="https://youtu.be/CnsQ085dwJ4"/>
    <hyperlink ref="F374" r:id="rId2" display="https://files.afu.se/Downloads/Transcripts/Paracast%20(Gene%20Steinberg)/"/>
    <hyperlink ref="C375" r:id="rId375" display="https://youtu.be/_R8sQ1nMPIU"/>
    <hyperlink ref="F375" r:id="rId2" display="https://files.afu.se/Downloads/Transcripts/Paracast%20(Gene%20Steinberg)/"/>
    <hyperlink ref="C376" r:id="rId376" display="https://youtu.be/LLI0L_Ehxg0"/>
    <hyperlink ref="F376" r:id="rId2" display="https://files.afu.se/Downloads/Transcripts/Paracast%20(Gene%20Steinberg)/"/>
    <hyperlink ref="C377" r:id="rId377" display="https://youtu.be/HFfZqNxPC5s"/>
    <hyperlink ref="F377" r:id="rId2" display="https://files.afu.se/Downloads/Transcripts/Paracast%20(Gene%20Steinberg)/"/>
    <hyperlink ref="C378" r:id="rId378" display="https://youtu.be/jUSk1-t1J1c"/>
    <hyperlink ref="F378" r:id="rId2" display="https://files.afu.se/Downloads/Transcripts/Paracast%20(Gene%20Steinberg)/"/>
    <hyperlink ref="C379" r:id="rId379" display="https://youtu.be/09iqP7T3tM4"/>
    <hyperlink ref="F379" r:id="rId2" display="https://files.afu.se/Downloads/Transcripts/Paracast%20(Gene%20Steinberg)/"/>
    <hyperlink ref="C380" r:id="rId380" display="https://youtu.be/OsXYYY3_Pcg"/>
    <hyperlink ref="F380" r:id="rId2" display="https://files.afu.se/Downloads/Transcripts/Paracast%20(Gene%20Steinberg)/"/>
    <hyperlink ref="C381" r:id="rId381" display="https://youtu.be/lmX5Tom0J8E"/>
    <hyperlink ref="F381" r:id="rId2" display="https://files.afu.se/Downloads/Transcripts/Paracast%20(Gene%20Steinberg)/"/>
    <hyperlink ref="C382" r:id="rId382" display="https://youtu.be/IZmlICr8E2E"/>
    <hyperlink ref="F382" r:id="rId2" display="https://files.afu.se/Downloads/Transcripts/Paracast%20(Gene%20Steinberg)/"/>
    <hyperlink ref="C383" r:id="rId383" display="https://youtu.be/d8DFtWFDbPc"/>
    <hyperlink ref="F383" r:id="rId2" display="https://files.afu.se/Downloads/Transcripts/Paracast%20(Gene%20Steinberg)/"/>
    <hyperlink ref="C384" r:id="rId384" display="https://youtu.be/uCBF4fc3xT4"/>
    <hyperlink ref="F384" r:id="rId2" display="https://files.afu.se/Downloads/Transcripts/Paracast%20(Gene%20Steinberg)/"/>
    <hyperlink ref="C385" r:id="rId385" display="https://youtu.be/OTsm7vMG0lc"/>
    <hyperlink ref="F385" r:id="rId2" display="https://files.afu.se/Downloads/Transcripts/Paracast%20(Gene%20Steinberg)/"/>
    <hyperlink ref="C386" r:id="rId386" display="https://youtu.be/E3kYZ-syoXg"/>
    <hyperlink ref="F386" r:id="rId2" display="https://files.afu.se/Downloads/Transcripts/Paracast%20(Gene%20Steinberg)/"/>
    <hyperlink ref="C387" r:id="rId387" display="https://youtu.be/lgWqvS29hAM"/>
    <hyperlink ref="F387" r:id="rId2" display="https://files.afu.se/Downloads/Transcripts/Paracast%20(Gene%20Steinberg)/"/>
    <hyperlink ref="C388" r:id="rId388" display="https://youtu.be/tKcoY2snUF8"/>
    <hyperlink ref="F388" r:id="rId2" display="https://files.afu.se/Downloads/Transcripts/Paracast%20(Gene%20Steinberg)/"/>
    <hyperlink ref="C389" r:id="rId389" display="https://youtu.be/UUu1kiEN8Kc"/>
    <hyperlink ref="F389" r:id="rId2" display="https://files.afu.se/Downloads/Transcripts/Paracast%20(Gene%20Steinberg)/"/>
    <hyperlink ref="C390" r:id="rId390" display="https://youtu.be/DsE8RGpVAG8"/>
    <hyperlink ref="F390" r:id="rId2" display="https://files.afu.se/Downloads/Transcripts/Paracast%20(Gene%20Steinberg)/"/>
    <hyperlink ref="C391" r:id="rId391" display="https://youtu.be/RfHJ7Sg9AX4"/>
    <hyperlink ref="F391" r:id="rId2" display="https://files.afu.se/Downloads/Transcripts/Paracast%20(Gene%20Steinberg)/"/>
    <hyperlink ref="C392" r:id="rId392" display="https://youtu.be/wYxIyQchWmk"/>
    <hyperlink ref="F392" r:id="rId2" display="https://files.afu.se/Downloads/Transcripts/Paracast%20(Gene%20Steinberg)/"/>
    <hyperlink ref="C393" r:id="rId393" display="https://youtu.be/7wd_6NYh-lo"/>
    <hyperlink ref="F393" r:id="rId2" display="https://files.afu.se/Downloads/Transcripts/Paracast%20(Gene%20Steinberg)/"/>
    <hyperlink ref="C394" r:id="rId394" display="https://youtu.be/hby-HRMkhl4"/>
    <hyperlink ref="F394" r:id="rId2" display="https://files.afu.se/Downloads/Transcripts/Paracast%20(Gene%20Steinberg)/"/>
    <hyperlink ref="C395" r:id="rId395" display="https://youtu.be/QGMgQcajpjw"/>
    <hyperlink ref="F395" r:id="rId2" display="https://files.afu.se/Downloads/Transcripts/Paracast%20(Gene%20Steinberg)/"/>
    <hyperlink ref="C396" r:id="rId396" display="https://youtu.be/dMcATiZ1yVY"/>
    <hyperlink ref="F396" r:id="rId2" display="https://files.afu.se/Downloads/Transcripts/Paracast%20(Gene%20Steinberg)/"/>
    <hyperlink ref="C397" r:id="rId397" display="https://youtu.be/Y5m_0yA9uPw"/>
    <hyperlink ref="F397" r:id="rId2" display="https://files.afu.se/Downloads/Transcripts/Paracast%20(Gene%20Steinberg)/"/>
    <hyperlink ref="C398" r:id="rId398" display="https://youtu.be/QYeAaCwKTx0"/>
    <hyperlink ref="F398" r:id="rId2" display="https://files.afu.se/Downloads/Transcripts/Paracast%20(Gene%20Steinberg)/"/>
    <hyperlink ref="C399" r:id="rId399" display="https://youtu.be/6SQl392un0c"/>
    <hyperlink ref="F399" r:id="rId2" display="https://files.afu.se/Downloads/Transcripts/Paracast%20(Gene%20Steinberg)/"/>
    <hyperlink ref="C400" r:id="rId400" display="https://youtu.be/7YYqE7APjRk"/>
    <hyperlink ref="F400" r:id="rId2" display="https://files.afu.se/Downloads/Transcripts/Paracast%20(Gene%20Steinberg)/"/>
    <hyperlink ref="C401" r:id="rId401" display="https://youtu.be/9fGLGwfkhQg"/>
    <hyperlink ref="F401" r:id="rId2" display="https://files.afu.se/Downloads/Transcripts/Paracast%20(Gene%20Steinberg)/"/>
    <hyperlink ref="C402" r:id="rId402" display="https://youtu.be/PYWVRRP6gKs"/>
    <hyperlink ref="F402" r:id="rId2" display="https://files.afu.se/Downloads/Transcripts/Paracast%20(Gene%20Steinberg)/"/>
    <hyperlink ref="C403" r:id="rId403" display="https://youtu.be/SN8n9i0WrBs"/>
    <hyperlink ref="F403" r:id="rId2" display="https://files.afu.se/Downloads/Transcripts/Paracast%20(Gene%20Steinberg)/"/>
    <hyperlink ref="C404" r:id="rId404" display="https://youtu.be/pBY7Oi6pGr0"/>
    <hyperlink ref="F404" r:id="rId2" display="https://files.afu.se/Downloads/Transcripts/Paracast%20(Gene%20Steinberg)/"/>
    <hyperlink ref="C405" r:id="rId405" display="https://youtu.be/u1JXt-xB6VA"/>
    <hyperlink ref="F405" r:id="rId2" display="https://files.afu.se/Downloads/Transcripts/Paracast%20(Gene%20Steinberg)/"/>
    <hyperlink ref="C406" r:id="rId406" display="https://youtu.be/x0ZnT2KU-ow"/>
    <hyperlink ref="F406" r:id="rId2" display="https://files.afu.se/Downloads/Transcripts/Paracast%20(Gene%20Steinberg)/"/>
    <hyperlink ref="C407" r:id="rId407" display="https://youtu.be/60Os9qOgENo"/>
    <hyperlink ref="F407" r:id="rId2" display="https://files.afu.se/Downloads/Transcripts/Paracast%20(Gene%20Steinberg)/"/>
    <hyperlink ref="C408" r:id="rId408" display="https://youtu.be/dUDMi1m0wdI"/>
    <hyperlink ref="F408" r:id="rId2" display="https://files.afu.se/Downloads/Transcripts/Paracast%20(Gene%20Steinberg)/"/>
    <hyperlink ref="C409" r:id="rId409" display="https://youtu.be/hSZjHTSTja0"/>
    <hyperlink ref="F409" r:id="rId2" display="https://files.afu.se/Downloads/Transcripts/Paracast%20(Gene%20Steinberg)/"/>
    <hyperlink ref="C410" r:id="rId410" display="https://youtu.be/AnM2yj0G_FM"/>
    <hyperlink ref="F410" r:id="rId2" display="https://files.afu.se/Downloads/Transcripts/Paracast%20(Gene%20Steinberg)/"/>
    <hyperlink ref="C411" r:id="rId411" display="https://youtu.be/I4LVUOFzV2E"/>
    <hyperlink ref="F411" r:id="rId2" display="https://files.afu.se/Downloads/Transcripts/Paracast%20(Gene%20Steinberg)/"/>
    <hyperlink ref="C412" r:id="rId412" display="https://youtu.be/q7pjhdi9IWQ"/>
    <hyperlink ref="F412" r:id="rId2" display="https://files.afu.se/Downloads/Transcripts/Paracast%20(Gene%20Steinberg)/"/>
    <hyperlink ref="C413" r:id="rId413" display="https://youtu.be/AglJz611EVs"/>
    <hyperlink ref="F413" r:id="rId2" display="https://files.afu.se/Downloads/Transcripts/Paracast%20(Gene%20Steinberg)/"/>
    <hyperlink ref="C414" r:id="rId414" display="https://youtu.be/eOZx5ZJPbeM"/>
    <hyperlink ref="F414" r:id="rId2" display="https://files.afu.se/Downloads/Transcripts/Paracast%20(Gene%20Steinberg)/"/>
    <hyperlink ref="C415" r:id="rId415" display="https://youtu.be/l6wEk0A2KTE"/>
    <hyperlink ref="F415" r:id="rId2" display="https://files.afu.se/Downloads/Transcripts/Paracast%20(Gene%20Steinberg)/"/>
    <hyperlink ref="C416" r:id="rId416" display="https://youtu.be/i2psKOBNBl8"/>
    <hyperlink ref="F416" r:id="rId2" display="https://files.afu.se/Downloads/Transcripts/Paracast%20(Gene%20Steinberg)/"/>
    <hyperlink ref="C417" r:id="rId417" display="https://youtu.be/Usxdi7YtgXw"/>
    <hyperlink ref="F417" r:id="rId2" display="https://files.afu.se/Downloads/Transcripts/Paracast%20(Gene%20Steinberg)/"/>
    <hyperlink ref="C418" r:id="rId418" display="https://youtu.be/qq4BnXyenlw"/>
    <hyperlink ref="F418" r:id="rId2" display="https://files.afu.se/Downloads/Transcripts/Paracast%20(Gene%20Steinberg)/"/>
    <hyperlink ref="C419" r:id="rId419" display="https://youtu.be/pPU8uFahbo4"/>
    <hyperlink ref="F419" r:id="rId2" display="https://files.afu.se/Downloads/Transcripts/Paracast%20(Gene%20Steinberg)/"/>
    <hyperlink ref="C420" r:id="rId420" display="https://youtu.be/-RyOu0XyJZE"/>
    <hyperlink ref="F420" r:id="rId2" display="https://files.afu.se/Downloads/Transcripts/Paracast%20(Gene%20Steinberg)/"/>
    <hyperlink ref="C421" r:id="rId421" display="https://youtu.be/60czg9nHzyg"/>
    <hyperlink ref="F421" r:id="rId2" display="https://files.afu.se/Downloads/Transcripts/Paracast%20(Gene%20Steinberg)/"/>
    <hyperlink ref="C422" r:id="rId422" display="https://youtu.be/-EbYfPwdRoM"/>
    <hyperlink ref="F422" r:id="rId2" display="https://files.afu.se/Downloads/Transcripts/Paracast%20(Gene%20Steinberg)/"/>
    <hyperlink ref="C423" r:id="rId423" display="https://youtu.be/nv304fkIBGg"/>
    <hyperlink ref="F423" r:id="rId2" display="https://files.afu.se/Downloads/Transcripts/Paracast%20(Gene%20Steinberg)/"/>
    <hyperlink ref="C424" r:id="rId424" display="https://youtu.be/elViaDdQuH8"/>
    <hyperlink ref="F424" r:id="rId2" display="https://files.afu.se/Downloads/Transcripts/Paracast%20(Gene%20Steinberg)/"/>
    <hyperlink ref="C425" r:id="rId425" display="https://youtu.be/aO7319cVXvU"/>
    <hyperlink ref="F425" r:id="rId2" display="https://files.afu.se/Downloads/Transcripts/Paracast%20(Gene%20Steinberg)/"/>
    <hyperlink ref="C426" r:id="rId426" display="https://youtu.be/af5jgDTvGmE"/>
    <hyperlink ref="F426" r:id="rId2" display="https://files.afu.se/Downloads/Transcripts/Paracast%20(Gene%20Steinberg)/"/>
    <hyperlink ref="C427" r:id="rId427" display="https://youtu.be/0i8OFrEZtAc"/>
    <hyperlink ref="F427" r:id="rId2" display="https://files.afu.se/Downloads/Transcripts/Paracast%20(Gene%20Steinberg)/"/>
    <hyperlink ref="C428" r:id="rId428" display="https://youtu.be/0kYDDrg1L6M"/>
    <hyperlink ref="F428" r:id="rId2" display="https://files.afu.se/Downloads/Transcripts/Paracast%20(Gene%20Steinberg)/"/>
    <hyperlink ref="C429" r:id="rId429" display="https://youtu.be/JOmaFs-ZKh4"/>
    <hyperlink ref="F429" r:id="rId2" display="https://files.afu.se/Downloads/Transcripts/Paracast%20(Gene%20Steinberg)/"/>
    <hyperlink ref="C430" r:id="rId430" display="https://youtu.be/6TBYFbM_7mY"/>
    <hyperlink ref="F430" r:id="rId2" display="https://files.afu.se/Downloads/Transcripts/Paracast%20(Gene%20Steinberg)/"/>
    <hyperlink ref="C431" r:id="rId431" display="https://youtu.be/O3m_k4MCiEY"/>
    <hyperlink ref="F431" r:id="rId2" display="https://files.afu.se/Downloads/Transcripts/Paracast%20(Gene%20Steinberg)/"/>
    <hyperlink ref="C432" r:id="rId432" display="https://youtu.be/-A3Do2C6HMc"/>
    <hyperlink ref="F432" r:id="rId2" display="https://files.afu.se/Downloads/Transcripts/Paracast%20(Gene%20Steinberg)/"/>
    <hyperlink ref="C433" r:id="rId433" display="https://youtu.be/QIVBwKGOHpc"/>
    <hyperlink ref="F433" r:id="rId2" display="https://files.afu.se/Downloads/Transcripts/Paracast%20(Gene%20Steinberg)/"/>
    <hyperlink ref="C434" r:id="rId434" display="https://youtu.be/r0VIWtgXpiw"/>
    <hyperlink ref="F434" r:id="rId2" display="https://files.afu.se/Downloads/Transcripts/Paracast%20(Gene%20Steinberg)/"/>
    <hyperlink ref="C435" r:id="rId435" display="https://youtu.be/U_H-pL1prXc"/>
    <hyperlink ref="F435" r:id="rId2" display="https://files.afu.se/Downloads/Transcripts/Paracast%20(Gene%20Steinberg)/"/>
    <hyperlink ref="C436" r:id="rId436" display="https://youtu.be/YYzqMM6uqtg"/>
    <hyperlink ref="F436" r:id="rId2" display="https://files.afu.se/Downloads/Transcripts/Paracast%20(Gene%20Steinberg)/"/>
    <hyperlink ref="C437" r:id="rId437" display="https://youtu.be/jdF3e43XK6k"/>
    <hyperlink ref="F437" r:id="rId2" display="https://files.afu.se/Downloads/Transcripts/Paracast%20(Gene%20Steinberg)/"/>
    <hyperlink ref="C438" r:id="rId438" display="https://youtu.be/D57uGhLFg5A"/>
    <hyperlink ref="F438" r:id="rId2" display="https://files.afu.se/Downloads/Transcripts/Paracast%20(Gene%20Steinberg)/"/>
    <hyperlink ref="C439" r:id="rId439" display="https://youtu.be/gv4G9lIYdOU"/>
    <hyperlink ref="F439" r:id="rId2" display="https://files.afu.se/Downloads/Transcripts/Paracast%20(Gene%20Steinberg)/"/>
    <hyperlink ref="C440" r:id="rId440" display="https://youtu.be/i4leXqlcMf0"/>
    <hyperlink ref="F440" r:id="rId2" display="https://files.afu.se/Downloads/Transcripts/Paracast%20(Gene%20Steinberg)/"/>
    <hyperlink ref="C441" r:id="rId441" display="https://youtu.be/5dgQEzy7nYM"/>
    <hyperlink ref="F441" r:id="rId2" display="https://files.afu.se/Downloads/Transcripts/Paracast%20(Gene%20Steinberg)/"/>
    <hyperlink ref="C442" r:id="rId442" display="https://youtu.be/swBO19Y3f7E"/>
    <hyperlink ref="F442" r:id="rId2" display="https://files.afu.se/Downloads/Transcripts/Paracast%20(Gene%20Steinberg)/"/>
    <hyperlink ref="C443" r:id="rId443" display="https://youtu.be/4mgQfg4A03c"/>
    <hyperlink ref="F443" r:id="rId2" display="https://files.afu.se/Downloads/Transcripts/Paracast%20(Gene%20Steinberg)/"/>
    <hyperlink ref="C444" r:id="rId444" display="https://youtu.be/jbj40663IQo"/>
    <hyperlink ref="F444" r:id="rId2" display="https://files.afu.se/Downloads/Transcripts/Paracast%20(Gene%20Steinberg)/"/>
    <hyperlink ref="C445" r:id="rId445" display="https://youtu.be/xgpa-ZJeU5Y"/>
    <hyperlink ref="F445" r:id="rId2" display="https://files.afu.se/Downloads/Transcripts/Paracast%20(Gene%20Steinberg)/"/>
    <hyperlink ref="C446" r:id="rId446" display="https://youtu.be/KG3H2m1v32w"/>
    <hyperlink ref="F446" r:id="rId2" display="https://files.afu.se/Downloads/Transcripts/Paracast%20(Gene%20Steinberg)/"/>
    <hyperlink ref="C447" r:id="rId447" display="https://youtu.be/AbpvcU0HTkU"/>
    <hyperlink ref="F447" r:id="rId2" display="https://files.afu.se/Downloads/Transcripts/Paracast%20(Gene%20Steinberg)/"/>
    <hyperlink ref="C448" r:id="rId448" display="https://youtu.be/wx3u8RPbcIc"/>
    <hyperlink ref="F448" r:id="rId2" display="https://files.afu.se/Downloads/Transcripts/Paracast%20(Gene%20Steinberg)/"/>
    <hyperlink ref="C449" r:id="rId449" display="https://youtu.be/NbIsVU56kOQ"/>
    <hyperlink ref="F449" r:id="rId2" display="https://files.afu.se/Downloads/Transcripts/Paracast%20(Gene%20Steinberg)/"/>
    <hyperlink ref="C450" r:id="rId450" display="https://youtu.be/1feolXwAFOk"/>
    <hyperlink ref="F450" r:id="rId2" display="https://files.afu.se/Downloads/Transcripts/Paracast%20(Gene%20Steinberg)/"/>
    <hyperlink ref="C451" r:id="rId451" display="https://youtu.be/NNfgCWtKNJo"/>
    <hyperlink ref="F451" r:id="rId2" display="https://files.afu.se/Downloads/Transcripts/Paracast%20(Gene%20Steinberg)/"/>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2023-06-26T20:28:00Z</dcterms:created>
  <dcterms:modified xsi:type="dcterms:W3CDTF">2023-06-27T07:14:32Z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8EEE8F4759DF4A6F82A731FE2CF9A777</vt:lpwstr>
  </property>
  <property fmtid="{D5CDD505-2E9C-101B-9397-08002B2CF9AE}" pid="3" name="KSOProductBuildVer">
    <vt:lpwstr>2057-11.2.0.11417</vt:lpwstr>
  </property>
</Properties>
</file>